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alisonfga\Desktop\"/>
    </mc:Choice>
  </mc:AlternateContent>
  <bookViews>
    <workbookView xWindow="0" yWindow="0" windowWidth="28800" windowHeight="11235"/>
  </bookViews>
  <sheets>
    <sheet name="CRONOGRAMA" sheetId="1" r:id="rId1"/>
  </sheets>
  <externalReferences>
    <externalReference r:id="rId2"/>
    <externalReference r:id="rId3"/>
  </externalReferences>
  <definedNames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AA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_xlnm.Print_Area" localSheetId="0">CRONOGRAMA!$A$1:$K$34</definedName>
    <definedName name="BBB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RANCO" localSheetId="0" hidden="1">{#N/A,#N/A,FALSE,"Gráficos";#N/A,#N/A,FALSE,"ResumoR$";#N/A,#N/A,FALSE,"ResumoUS$";#N/A,#N/A,FALSE,"Gráf2002";#N/A,#N/A,FALSE,"2002R$"}</definedName>
    <definedName name="BRANCO" hidden="1">{#N/A,#N/A,FALSE,"Gráficos";#N/A,#N/A,FALSE,"ResumoR$";#N/A,#N/A,FALSE,"ResumoUS$";#N/A,#N/A,FALSE,"Gráf2002";#N/A,#N/A,FALSE,"2002R$"}</definedName>
    <definedName name="CAPA_APRESENTAÇÃO" localSheetId="0" hidden="1">{#N/A,#N/A,FALSE,"22189";#N/A,#N/A,FALSE,"22188";#N/A,#N/A,FALSE,"22187";#N/A,#N/A,FALSE,"02184";#N/A,#N/A,FALSE,"02179";#N/A,#N/A,FALSE,"Resumo"}</definedName>
    <definedName name="CAPA_APRESENTAÇÃO" hidden="1">{#N/A,#N/A,FALSE,"22189";#N/A,#N/A,FALSE,"22188";#N/A,#N/A,FALSE,"22187";#N/A,#N/A,FALSE,"02184";#N/A,#N/A,FALSE,"02179";#N/A,#N/A,FALSE,"Resumo"}</definedName>
    <definedName name="ÇKJLKJLLKÇJÇLJKÇLKJ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ÇKJLKJLLKÇJÇLJKÇLK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io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i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Junho20032" localSheetId="0" hidden="1">{#N/A,#N/A,FALSE,"Gráficos";#N/A,#N/A,FALSE,"ResumoR$";#N/A,#N/A,FALSE,"ResumoUS$";#N/A,#N/A,FALSE,"Gráf2002";#N/A,#N/A,FALSE,"2002R$"}</definedName>
    <definedName name="Junho20032" hidden="1">{#N/A,#N/A,FALSE,"Gráficos";#N/A,#N/A,FALSE,"ResumoR$";#N/A,#N/A,FALSE,"ResumoUS$";#N/A,#N/A,FALSE,"Gráf2002";#N/A,#N/A,FALSE,"2002R$"}</definedName>
    <definedName name="P" localSheetId="0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P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QuadroResumoTotal">"Grupo 326"</definedName>
    <definedName name="QuadroTotaisGamaProduto">"Grupo 350"</definedName>
    <definedName name="re" hidden="1">{#N/A,#N/A,FALSE,"22189";#N/A,#N/A,FALSE,"22188";#N/A,#N/A,FALSE,"22187";#N/A,#N/A,FALSE,"02184";#N/A,#N/A,FALSE,"02179";#N/A,#N/A,FALSE,"Resumo"}</definedName>
    <definedName name="RealizJanaMai2003Adri" localSheetId="0" hidden="1">{#N/A,#N/A,FALSE,"Gráficos";#N/A,#N/A,FALSE,"ResumoR$";#N/A,#N/A,FALSE,"ResumoUS$";#N/A,#N/A,FALSE,"Gráf2002";#N/A,#N/A,FALSE,"2002R$"}</definedName>
    <definedName name="RealizJanaMai2003Adri" hidden="1">{#N/A,#N/A,FALSE,"Gráficos";#N/A,#N/A,FALSE,"ResumoR$";#N/A,#N/A,FALSE,"ResumoUS$";#N/A,#N/A,FALSE,"Gráf2002";#N/A,#N/A,FALSE,"2002R$"}</definedName>
    <definedName name="SelecionaLinhasOcultas" localSheetId="0">'[2]BACKUP PLAN ORÇAMENTO'!#REF!,'[2]BACKUP PLAN ORÇAMENTO'!#REF!</definedName>
    <definedName name="SelecionaLinhasOcultas">'[2]BACKUP PLAN ORÇAMENTO'!#REF!,'[2]BACKUP PLAN ORÇAMENTO'!#REF!</definedName>
    <definedName name="SERV06" localSheetId="0">#REF!,#REF!</definedName>
    <definedName name="SERV06">#REF!,#REF!</definedName>
    <definedName name="TotaisGamaProduto">"Grupo 350"</definedName>
    <definedName name="Toto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relext." localSheetId="0" hidden="1">{#N/A,#N/A,TRUE,"Plan1"}</definedName>
    <definedName name="wrn.relext." hidden="1">{#N/A,#N/A,TRUE,"Plan1"}</definedName>
    <definedName name="wrn.RelGerencial." localSheetId="0" hidden="1">{#N/A,#N/A,FALSE,"Gráficos";#N/A,#N/A,FALSE,"ResumoR$";#N/A,#N/A,FALSE,"ResumoUS$";#N/A,#N/A,FALSE,"Gráf2002";#N/A,#N/A,FALSE,"2002R$"}</definedName>
    <definedName name="wrn.RelGerencial." hidden="1">{#N/A,#N/A,FALSE,"Gráficos";#N/A,#N/A,FALSE,"ResumoR$";#N/A,#N/A,FALSE,"ResumoUS$";#N/A,#N/A,FALSE,"Gráf2002";#N/A,#N/A,FALSE,"2002R$"}</definedName>
    <definedName name="wrn.SOCIEDAD.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Todas." localSheetId="0" hidden="1">{#N/A,#N/A,FALSE,"22189";#N/A,#N/A,FALSE,"22188";#N/A,#N/A,FALSE,"22187";#N/A,#N/A,FALSE,"02184";#N/A,#N/A,FALSE,"02179";#N/A,#N/A,FALSE,"Resumo"}</definedName>
    <definedName name="wrn.Todas." hidden="1">{#N/A,#N/A,FALSE,"22189";#N/A,#N/A,FALSE,"22188";#N/A,#N/A,FALSE,"22187";#N/A,#N/A,FALSE,"02184";#N/A,#N/A,FALSE,"02179";#N/A,#N/A,FALSE,"Resumo"}</definedName>
    <definedName name="Z_DCFF6E20_A56B_4CD5_9415_0BB99EA1A986_.wvu.Cols" localSheetId="0" hidden="1">#REF!</definedName>
    <definedName name="Z_DCFF6E20_A56B_4CD5_9415_0BB99EA1A986_.wvu.Cols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J25" i="1"/>
  <c r="G25" i="1"/>
  <c r="F25" i="1"/>
  <c r="I25" i="1"/>
  <c r="E21" i="1"/>
  <c r="J17" i="1"/>
  <c r="J31" i="1" s="1"/>
  <c r="I17" i="1"/>
  <c r="I31" i="1" s="1"/>
  <c r="F17" i="1"/>
  <c r="F31" i="1" s="1"/>
  <c r="E17" i="1"/>
  <c r="E13" i="1"/>
  <c r="F13" i="1" s="1"/>
  <c r="G13" i="1" s="1"/>
  <c r="H13" i="1" s="1"/>
  <c r="I13" i="1" s="1"/>
  <c r="J13" i="1" s="1"/>
  <c r="K13" i="1" s="1"/>
  <c r="F32" i="1" l="1"/>
  <c r="H25" i="1"/>
  <c r="M25" i="1"/>
  <c r="C31" i="1"/>
  <c r="K29" i="1"/>
  <c r="M29" i="1" s="1"/>
  <c r="G17" i="1"/>
  <c r="G31" i="1" s="1"/>
  <c r="G32" i="1" s="1"/>
  <c r="K17" i="1"/>
  <c r="D21" i="1"/>
  <c r="M21" i="1" s="1"/>
  <c r="D17" i="1"/>
  <c r="H17" i="1"/>
  <c r="H31" i="1" s="1"/>
  <c r="H32" i="1" s="1"/>
  <c r="E25" i="1"/>
  <c r="E31" i="1" s="1"/>
  <c r="E32" i="1" s="1"/>
  <c r="D31" i="1" l="1"/>
  <c r="B22" i="1"/>
  <c r="B14" i="1"/>
  <c r="B18" i="1"/>
  <c r="B26" i="1"/>
  <c r="J32" i="1"/>
  <c r="K31" i="1"/>
  <c r="K32" i="1" s="1"/>
  <c r="I32" i="1"/>
  <c r="M17" i="1"/>
  <c r="B31" i="1" l="1"/>
  <c r="D33" i="1"/>
  <c r="E33" i="1" s="1"/>
  <c r="F33" i="1" s="1"/>
  <c r="G33" i="1" s="1"/>
  <c r="H33" i="1" s="1"/>
  <c r="I33" i="1" s="1"/>
  <c r="J33" i="1" s="1"/>
  <c r="K33" i="1" s="1"/>
  <c r="D32" i="1"/>
  <c r="D34" i="1" s="1"/>
  <c r="E34" i="1" s="1"/>
  <c r="F34" i="1" s="1"/>
  <c r="G34" i="1" s="1"/>
  <c r="H34" i="1" s="1"/>
  <c r="I34" i="1" s="1"/>
  <c r="J34" i="1" s="1"/>
  <c r="K34" i="1" s="1"/>
</calcChain>
</file>

<file path=xl/sharedStrings.xml><?xml version="1.0" encoding="utf-8"?>
<sst xmlns="http://schemas.openxmlformats.org/spreadsheetml/2006/main" count="17" uniqueCount="14">
  <si>
    <t>GOVERNO DO ESTADO DO RIO DE JANEIRO</t>
  </si>
  <si>
    <t>SECRETARIA DE ESTADO DO AMBIENTE – SEA</t>
  </si>
  <si>
    <t>INSTITUTO ESTADUAL DO AMBIENTE - INEA</t>
  </si>
  <si>
    <t xml:space="preserve">EXECUÇÃO DE OBRAS COMPLEMENTARES PARA CONTROLE DE INUNDAÇÃO E RECUPERAÇÃO AMBIENTAL NO MUNICÍPIO DE TERESÓPOLIS NO ESTADO DO RIO DE JANEIRO - IMPLANTAÇÃO DE BARREIRAS FLEXÍVEIS </t>
  </si>
  <si>
    <t>CRONOGRAMA FÍSICO FINANCEIRO</t>
  </si>
  <si>
    <t>%</t>
  </si>
  <si>
    <t>VALOR/
ATIVIDADE (R$)</t>
  </si>
  <si>
    <t>ETAPAS (MÊS)</t>
  </si>
  <si>
    <t>ADMINISTRAÇÃO LOCAL</t>
  </si>
  <si>
    <t>Custo (R$)</t>
  </si>
  <si>
    <t>SERVIÇOS PRELIMINARES</t>
  </si>
  <si>
    <t>IMPLANTAÇÃO DE BARREIRA FLEXÍVEL</t>
  </si>
  <si>
    <t>"AS BUILT"</t>
  </si>
  <si>
    <t>I0: 02/2018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</si>
</sst>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0"/>
      <name val="Arial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10"/>
      <name val="Calibri"/>
      <family val="2"/>
    </font>
    <font>
      <b/>
      <sz val="12"/>
      <color indexed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9" fontId="9" fillId="0" borderId="0" applyFont="0" applyFill="0" applyBorder="0" applyAlignment="0" applyProtection="0"/>
  </cellStyleXfs>
  <cellXfs count="115">
    <xf numFmtId="0" fontId="0" fillId="0" borderId="0" xfId="0"/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/>
    <xf numFmtId="0" fontId="2" fillId="0" borderId="0" xfId="0" applyFont="1" applyFill="1" applyBorder="1"/>
    <xf numFmtId="0" fontId="2" fillId="2" borderId="4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5" xfId="0" applyFont="1" applyFill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4" fillId="0" borderId="0" xfId="0" applyFont="1" applyFill="1" applyBorder="1"/>
    <xf numFmtId="4" fontId="4" fillId="0" borderId="0" xfId="0" applyNumberFormat="1" applyFont="1" applyFill="1" applyBorder="1"/>
    <xf numFmtId="0" fontId="5" fillId="0" borderId="0" xfId="0" applyFont="1" applyFill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0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49" fontId="4" fillId="2" borderId="4" xfId="0" applyNumberFormat="1" applyFont="1" applyFill="1" applyBorder="1" applyAlignment="1" applyProtection="1">
      <alignment horizontal="center" vertical="top"/>
      <protection locked="0"/>
    </xf>
    <xf numFmtId="49" fontId="4" fillId="2" borderId="0" xfId="0" applyNumberFormat="1" applyFont="1" applyFill="1" applyBorder="1" applyAlignment="1" applyProtection="1">
      <alignment horizontal="center" vertical="top"/>
      <protection locked="0"/>
    </xf>
    <xf numFmtId="49" fontId="4" fillId="2" borderId="4" xfId="0" applyNumberFormat="1" applyFont="1" applyFill="1" applyBorder="1" applyAlignment="1" applyProtection="1">
      <alignment horizontal="center" vertical="top"/>
      <protection locked="0"/>
    </xf>
    <xf numFmtId="49" fontId="4" fillId="2" borderId="0" xfId="0" applyNumberFormat="1" applyFont="1" applyFill="1" applyBorder="1" applyAlignment="1" applyProtection="1">
      <alignment horizontal="center" vertical="top"/>
      <protection locked="0"/>
    </xf>
    <xf numFmtId="0" fontId="7" fillId="0" borderId="6" xfId="0" applyFont="1" applyBorder="1"/>
    <xf numFmtId="0" fontId="8" fillId="0" borderId="7" xfId="0" applyFont="1" applyBorder="1"/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2" fillId="0" borderId="9" xfId="4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0" fontId="2" fillId="0" borderId="20" xfId="4" applyNumberFormat="1" applyFont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0" fontId="2" fillId="0" borderId="15" xfId="4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right" vertical="center" wrapText="1"/>
    </xf>
    <xf numFmtId="49" fontId="2" fillId="0" borderId="22" xfId="0" applyNumberFormat="1" applyFont="1" applyBorder="1" applyAlignment="1">
      <alignment horizontal="right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9" xfId="0" applyNumberFormat="1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10" fontId="4" fillId="2" borderId="24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4" fontId="4" fillId="2" borderId="31" xfId="0" applyNumberFormat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10" fontId="4" fillId="2" borderId="35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4" fontId="4" fillId="2" borderId="36" xfId="0" applyNumberFormat="1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10" fontId="4" fillId="2" borderId="4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/>
    <xf numFmtId="164" fontId="2" fillId="0" borderId="0" xfId="1" applyFont="1" applyFill="1" applyAlignment="1">
      <alignment horizontal="left" wrapText="1"/>
    </xf>
    <xf numFmtId="9" fontId="2" fillId="0" borderId="0" xfId="4" applyFont="1" applyFill="1" applyAlignment="1">
      <alignment horizontal="left" wrapText="1"/>
    </xf>
    <xf numFmtId="9" fontId="2" fillId="0" borderId="0" xfId="4" applyFont="1" applyFill="1"/>
    <xf numFmtId="9" fontId="2" fillId="0" borderId="0" xfId="0" applyNumberFormat="1" applyFont="1" applyFill="1" applyBorder="1"/>
    <xf numFmtId="165" fontId="2" fillId="0" borderId="0" xfId="2" applyFont="1" applyFill="1" applyAlignment="1">
      <alignment horizontal="left" wrapText="1"/>
    </xf>
    <xf numFmtId="44" fontId="2" fillId="0" borderId="0" xfId="0" applyNumberFormat="1" applyFont="1" applyFill="1" applyAlignment="1">
      <alignment horizontal="left" wrapText="1"/>
    </xf>
    <xf numFmtId="165" fontId="2" fillId="0" borderId="0" xfId="0" applyNumberFormat="1" applyFont="1" applyFill="1" applyAlignment="1">
      <alignment horizontal="left" wrapText="1"/>
    </xf>
    <xf numFmtId="10" fontId="2" fillId="0" borderId="0" xfId="4" applyNumberFormat="1" applyFont="1" applyFill="1" applyAlignment="1">
      <alignment horizontal="left" wrapText="1"/>
    </xf>
    <xf numFmtId="43" fontId="2" fillId="0" borderId="0" xfId="0" applyNumberFormat="1" applyFont="1" applyFill="1" applyAlignment="1">
      <alignment horizontal="left" wrapText="1"/>
    </xf>
    <xf numFmtId="10" fontId="2" fillId="0" borderId="0" xfId="0" applyNumberFormat="1" applyFont="1" applyFill="1" applyAlignment="1">
      <alignment horizontal="left" wrapText="1"/>
    </xf>
  </cellXfs>
  <cellStyles count="5">
    <cellStyle name="Moeda" xfId="2" builtinId="4"/>
    <cellStyle name="Normal" xfId="0" builtinId="0"/>
    <cellStyle name="Normal 12" xfId="3"/>
    <cellStyle name="Porcentagem 10" xfId="4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pic>
      <xdr:nvPicPr>
        <xdr:cNvPr id="2" name="Picture 12" descr="Brasao0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0111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574861</xdr:colOff>
      <xdr:row>0</xdr:row>
      <xdr:rowOff>118782</xdr:rowOff>
    </xdr:from>
    <xdr:to>
      <xdr:col>4</xdr:col>
      <xdr:colOff>384361</xdr:colOff>
      <xdr:row>3</xdr:row>
      <xdr:rowOff>80682</xdr:rowOff>
    </xdr:to>
    <xdr:pic>
      <xdr:nvPicPr>
        <xdr:cNvPr id="3" name="Imagem 2" descr="logos_RJ_SECT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18461" y="118782"/>
          <a:ext cx="8191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TOS%20PARA%20LICITA&#199;&#195;O\CN%209%20-%20Barragens%20Flex&#237;veis_Teres&#243;polis%20-%20CAIXA\Or&#231;amento%2005-09-2017\Or&#231;amento%20Barreiras%20Flex&#237;veis_rev201806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S\Concorr&#234;nciaseEngenharia\DOCUME~1\Usuario\CONFIG~1\Temp\Rar$DI02.875\CanaCot%2010.5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BDI"/>
      <sheetName val="Composição do BDI (3)"/>
      <sheetName val="Composição do BDI (4)"/>
      <sheetName val="ORÇAMENTO DESONERADO MAIS CARO"/>
      <sheetName val="Composição do BDI"/>
      <sheetName val="Composição do BDI (2)"/>
      <sheetName val="CRONOGRAMA"/>
      <sheetName val="PLANILHA ORÇAMENTÁRIA COM BDI"/>
      <sheetName val=" ADMINISTRAÇÃO LOCAL"/>
      <sheetName val="SERV. PRELIMINARES"/>
      <sheetName val="CANTEIRO"/>
      <sheetName val="BARREIRA FLEXÍVEL"/>
      <sheetName val="EMOP0715 (2)"/>
      <sheetName val="QUANTITATIVOS ELEVADOR"/>
      <sheetName val="AS BUILT"/>
      <sheetName val="COMPOSIÇÃO 1"/>
      <sheetName val="COMPOSIÇÃO  2"/>
      <sheetName val="COMPOSIÇÃO  3"/>
      <sheetName val="COMPOSIÇÃO  2 (2)"/>
      <sheetName val="COMPOSIÇÃO  3 (2)"/>
      <sheetName val="Reajuste de Proposta"/>
      <sheetName val="EMOP022018"/>
      <sheetName val="ELEM022018"/>
      <sheetName val="SINAPI COMP. 122016"/>
      <sheetName val="SINAPI INSU. 022016"/>
      <sheetName val="Plan1"/>
      <sheetName val="Lista de equipamentos"/>
      <sheetName val="Plan2"/>
      <sheetName val="NÚCLEO 8 - VIÁRIO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gitação de Propostas"/>
      <sheetName val="FinalizarProp"/>
      <sheetName val="Customizing"/>
      <sheetName val="Plan2"/>
      <sheetName val="Sumário Sub-Atividades"/>
      <sheetName val="Backup_Aprovação_Email"/>
      <sheetName val="Backup Aprovação"/>
      <sheetName val="Metas"/>
      <sheetName val="Avaliação VAREJO"/>
      <sheetName val="DIGITAÇÃO TAB PEÇAS ESPECIAIS"/>
      <sheetName val="BACKUP TAB PEÇAS ESPECIAIS"/>
      <sheetName val="Critérios Desc Gerais"/>
      <sheetName val="Análise de Frete"/>
      <sheetName val="Sumário Produtos"/>
      <sheetName val="Sumário TabDin"/>
      <sheetName val="BACKUP OPPORTUNITY_SHIPPING"/>
      <sheetName val="OPPORTUNITY_SHIPPING (Visual)"/>
      <sheetName val="BACKUP OPPORTUNITY_PRODUCT"/>
      <sheetName val="Relatório Peças Especiais"/>
      <sheetName val="Análise de Peças Especiais"/>
      <sheetName val="PLANILHA ORÇAMENTO"/>
      <sheetName val="Lance Inicial - PLAN ORÇAMENTO"/>
      <sheetName val="Lance Final - PLAN ORÇAMENTO"/>
      <sheetName val="TABELA DE CARREGAMENTO"/>
      <sheetName val="Aprovação"/>
      <sheetName val="MEMÓRIA DE CÁLCULO"/>
      <sheetName val="Lance Inicial - MEM DE CÁLCULO"/>
      <sheetName val="Lance Final - MEM DE CÁLCULO"/>
      <sheetName val="TAB PEÇAS ESPECIAIS"/>
      <sheetName val="ESTATÍSTICA GERAL"/>
      <sheetName val="ESTATÍSTICA GERAL MC"/>
      <sheetName val="Lance Inicial - ESTAT GERAL"/>
      <sheetName val="Lance Final - ESTAT GERAL"/>
      <sheetName val="OPPORTUNITY_PRODUCT"/>
      <sheetName val="OPPORTUNITY_SHIPPING"/>
      <sheetName val="BACKUP PLAN ORÇAMENTO"/>
      <sheetName val="BACKUP MEMÓRIA DE CÁLCULO"/>
      <sheetName val="Procura de itens"/>
      <sheetName val="RESULTADO"/>
      <sheetName val="ESPELHO"/>
      <sheetName val="Resultado2"/>
      <sheetName val="CAR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3"/>
  <sheetViews>
    <sheetView showGridLines="0" tabSelected="1" view="pageBreakPreview" topLeftCell="A7" zoomScaleNormal="100" zoomScaleSheetLayoutView="100" workbookViewId="0">
      <selection activeCell="M10" sqref="M10"/>
    </sheetView>
  </sheetViews>
  <sheetFormatPr defaultRowHeight="15.75" x14ac:dyDescent="0.25"/>
  <cols>
    <col min="1" max="1" width="61.5703125" style="103" customWidth="1"/>
    <col min="2" max="2" width="9.28515625" style="103" customWidth="1"/>
    <col min="3" max="3" width="18.28515625" style="103" customWidth="1"/>
    <col min="4" max="10" width="15.140625" style="103" customWidth="1"/>
    <col min="11" max="11" width="15.140625" style="104" customWidth="1"/>
    <col min="12" max="12" width="12.28515625" style="4" customWidth="1"/>
    <col min="13" max="13" width="15.140625" style="4" bestFit="1" customWidth="1"/>
    <col min="14" max="14" width="14.28515625" style="4" bestFit="1" customWidth="1"/>
    <col min="15" max="250" width="9.140625" style="4"/>
    <col min="251" max="251" width="79.5703125" style="4" customWidth="1"/>
    <col min="252" max="252" width="9.28515625" style="4" customWidth="1"/>
    <col min="253" max="253" width="18.28515625" style="4" customWidth="1"/>
    <col min="254" max="267" width="15.140625" style="4" customWidth="1"/>
    <col min="268" max="268" width="12.28515625" style="4" customWidth="1"/>
    <col min="269" max="269" width="15.140625" style="4" bestFit="1" customWidth="1"/>
    <col min="270" max="270" width="14.28515625" style="4" bestFit="1" customWidth="1"/>
    <col min="271" max="506" width="9.140625" style="4"/>
    <col min="507" max="507" width="79.5703125" style="4" customWidth="1"/>
    <col min="508" max="508" width="9.28515625" style="4" customWidth="1"/>
    <col min="509" max="509" width="18.28515625" style="4" customWidth="1"/>
    <col min="510" max="523" width="15.140625" style="4" customWidth="1"/>
    <col min="524" max="524" width="12.28515625" style="4" customWidth="1"/>
    <col min="525" max="525" width="15.140625" style="4" bestFit="1" customWidth="1"/>
    <col min="526" max="526" width="14.28515625" style="4" bestFit="1" customWidth="1"/>
    <col min="527" max="762" width="9.140625" style="4"/>
    <col min="763" max="763" width="79.5703125" style="4" customWidth="1"/>
    <col min="764" max="764" width="9.28515625" style="4" customWidth="1"/>
    <col min="765" max="765" width="18.28515625" style="4" customWidth="1"/>
    <col min="766" max="779" width="15.140625" style="4" customWidth="1"/>
    <col min="780" max="780" width="12.28515625" style="4" customWidth="1"/>
    <col min="781" max="781" width="15.140625" style="4" bestFit="1" customWidth="1"/>
    <col min="782" max="782" width="14.28515625" style="4" bestFit="1" customWidth="1"/>
    <col min="783" max="1018" width="9.140625" style="4"/>
    <col min="1019" max="1019" width="79.5703125" style="4" customWidth="1"/>
    <col min="1020" max="1020" width="9.28515625" style="4" customWidth="1"/>
    <col min="1021" max="1021" width="18.28515625" style="4" customWidth="1"/>
    <col min="1022" max="1035" width="15.140625" style="4" customWidth="1"/>
    <col min="1036" max="1036" width="12.28515625" style="4" customWidth="1"/>
    <col min="1037" max="1037" width="15.140625" style="4" bestFit="1" customWidth="1"/>
    <col min="1038" max="1038" width="14.28515625" style="4" bestFit="1" customWidth="1"/>
    <col min="1039" max="1274" width="9.140625" style="4"/>
    <col min="1275" max="1275" width="79.5703125" style="4" customWidth="1"/>
    <col min="1276" max="1276" width="9.28515625" style="4" customWidth="1"/>
    <col min="1277" max="1277" width="18.28515625" style="4" customWidth="1"/>
    <col min="1278" max="1291" width="15.140625" style="4" customWidth="1"/>
    <col min="1292" max="1292" width="12.28515625" style="4" customWidth="1"/>
    <col min="1293" max="1293" width="15.140625" style="4" bestFit="1" customWidth="1"/>
    <col min="1294" max="1294" width="14.28515625" style="4" bestFit="1" customWidth="1"/>
    <col min="1295" max="1530" width="9.140625" style="4"/>
    <col min="1531" max="1531" width="79.5703125" style="4" customWidth="1"/>
    <col min="1532" max="1532" width="9.28515625" style="4" customWidth="1"/>
    <col min="1533" max="1533" width="18.28515625" style="4" customWidth="1"/>
    <col min="1534" max="1547" width="15.140625" style="4" customWidth="1"/>
    <col min="1548" max="1548" width="12.28515625" style="4" customWidth="1"/>
    <col min="1549" max="1549" width="15.140625" style="4" bestFit="1" customWidth="1"/>
    <col min="1550" max="1550" width="14.28515625" style="4" bestFit="1" customWidth="1"/>
    <col min="1551" max="1786" width="9.140625" style="4"/>
    <col min="1787" max="1787" width="79.5703125" style="4" customWidth="1"/>
    <col min="1788" max="1788" width="9.28515625" style="4" customWidth="1"/>
    <col min="1789" max="1789" width="18.28515625" style="4" customWidth="1"/>
    <col min="1790" max="1803" width="15.140625" style="4" customWidth="1"/>
    <col min="1804" max="1804" width="12.28515625" style="4" customWidth="1"/>
    <col min="1805" max="1805" width="15.140625" style="4" bestFit="1" customWidth="1"/>
    <col min="1806" max="1806" width="14.28515625" style="4" bestFit="1" customWidth="1"/>
    <col min="1807" max="2042" width="9.140625" style="4"/>
    <col min="2043" max="2043" width="79.5703125" style="4" customWidth="1"/>
    <col min="2044" max="2044" width="9.28515625" style="4" customWidth="1"/>
    <col min="2045" max="2045" width="18.28515625" style="4" customWidth="1"/>
    <col min="2046" max="2059" width="15.140625" style="4" customWidth="1"/>
    <col min="2060" max="2060" width="12.28515625" style="4" customWidth="1"/>
    <col min="2061" max="2061" width="15.140625" style="4" bestFit="1" customWidth="1"/>
    <col min="2062" max="2062" width="14.28515625" style="4" bestFit="1" customWidth="1"/>
    <col min="2063" max="2298" width="9.140625" style="4"/>
    <col min="2299" max="2299" width="79.5703125" style="4" customWidth="1"/>
    <col min="2300" max="2300" width="9.28515625" style="4" customWidth="1"/>
    <col min="2301" max="2301" width="18.28515625" style="4" customWidth="1"/>
    <col min="2302" max="2315" width="15.140625" style="4" customWidth="1"/>
    <col min="2316" max="2316" width="12.28515625" style="4" customWidth="1"/>
    <col min="2317" max="2317" width="15.140625" style="4" bestFit="1" customWidth="1"/>
    <col min="2318" max="2318" width="14.28515625" style="4" bestFit="1" customWidth="1"/>
    <col min="2319" max="2554" width="9.140625" style="4"/>
    <col min="2555" max="2555" width="79.5703125" style="4" customWidth="1"/>
    <col min="2556" max="2556" width="9.28515625" style="4" customWidth="1"/>
    <col min="2557" max="2557" width="18.28515625" style="4" customWidth="1"/>
    <col min="2558" max="2571" width="15.140625" style="4" customWidth="1"/>
    <col min="2572" max="2572" width="12.28515625" style="4" customWidth="1"/>
    <col min="2573" max="2573" width="15.140625" style="4" bestFit="1" customWidth="1"/>
    <col min="2574" max="2574" width="14.28515625" style="4" bestFit="1" customWidth="1"/>
    <col min="2575" max="2810" width="9.140625" style="4"/>
    <col min="2811" max="2811" width="79.5703125" style="4" customWidth="1"/>
    <col min="2812" max="2812" width="9.28515625" style="4" customWidth="1"/>
    <col min="2813" max="2813" width="18.28515625" style="4" customWidth="1"/>
    <col min="2814" max="2827" width="15.140625" style="4" customWidth="1"/>
    <col min="2828" max="2828" width="12.28515625" style="4" customWidth="1"/>
    <col min="2829" max="2829" width="15.140625" style="4" bestFit="1" customWidth="1"/>
    <col min="2830" max="2830" width="14.28515625" style="4" bestFit="1" customWidth="1"/>
    <col min="2831" max="3066" width="9.140625" style="4"/>
    <col min="3067" max="3067" width="79.5703125" style="4" customWidth="1"/>
    <col min="3068" max="3068" width="9.28515625" style="4" customWidth="1"/>
    <col min="3069" max="3069" width="18.28515625" style="4" customWidth="1"/>
    <col min="3070" max="3083" width="15.140625" style="4" customWidth="1"/>
    <col min="3084" max="3084" width="12.28515625" style="4" customWidth="1"/>
    <col min="3085" max="3085" width="15.140625" style="4" bestFit="1" customWidth="1"/>
    <col min="3086" max="3086" width="14.28515625" style="4" bestFit="1" customWidth="1"/>
    <col min="3087" max="3322" width="9.140625" style="4"/>
    <col min="3323" max="3323" width="79.5703125" style="4" customWidth="1"/>
    <col min="3324" max="3324" width="9.28515625" style="4" customWidth="1"/>
    <col min="3325" max="3325" width="18.28515625" style="4" customWidth="1"/>
    <col min="3326" max="3339" width="15.140625" style="4" customWidth="1"/>
    <col min="3340" max="3340" width="12.28515625" style="4" customWidth="1"/>
    <col min="3341" max="3341" width="15.140625" style="4" bestFit="1" customWidth="1"/>
    <col min="3342" max="3342" width="14.28515625" style="4" bestFit="1" customWidth="1"/>
    <col min="3343" max="3578" width="9.140625" style="4"/>
    <col min="3579" max="3579" width="79.5703125" style="4" customWidth="1"/>
    <col min="3580" max="3580" width="9.28515625" style="4" customWidth="1"/>
    <col min="3581" max="3581" width="18.28515625" style="4" customWidth="1"/>
    <col min="3582" max="3595" width="15.140625" style="4" customWidth="1"/>
    <col min="3596" max="3596" width="12.28515625" style="4" customWidth="1"/>
    <col min="3597" max="3597" width="15.140625" style="4" bestFit="1" customWidth="1"/>
    <col min="3598" max="3598" width="14.28515625" style="4" bestFit="1" customWidth="1"/>
    <col min="3599" max="3834" width="9.140625" style="4"/>
    <col min="3835" max="3835" width="79.5703125" style="4" customWidth="1"/>
    <col min="3836" max="3836" width="9.28515625" style="4" customWidth="1"/>
    <col min="3837" max="3837" width="18.28515625" style="4" customWidth="1"/>
    <col min="3838" max="3851" width="15.140625" style="4" customWidth="1"/>
    <col min="3852" max="3852" width="12.28515625" style="4" customWidth="1"/>
    <col min="3853" max="3853" width="15.140625" style="4" bestFit="1" customWidth="1"/>
    <col min="3854" max="3854" width="14.28515625" style="4" bestFit="1" customWidth="1"/>
    <col min="3855" max="4090" width="9.140625" style="4"/>
    <col min="4091" max="4091" width="79.5703125" style="4" customWidth="1"/>
    <col min="4092" max="4092" width="9.28515625" style="4" customWidth="1"/>
    <col min="4093" max="4093" width="18.28515625" style="4" customWidth="1"/>
    <col min="4094" max="4107" width="15.140625" style="4" customWidth="1"/>
    <col min="4108" max="4108" width="12.28515625" style="4" customWidth="1"/>
    <col min="4109" max="4109" width="15.140625" style="4" bestFit="1" customWidth="1"/>
    <col min="4110" max="4110" width="14.28515625" style="4" bestFit="1" customWidth="1"/>
    <col min="4111" max="4346" width="9.140625" style="4"/>
    <col min="4347" max="4347" width="79.5703125" style="4" customWidth="1"/>
    <col min="4348" max="4348" width="9.28515625" style="4" customWidth="1"/>
    <col min="4349" max="4349" width="18.28515625" style="4" customWidth="1"/>
    <col min="4350" max="4363" width="15.140625" style="4" customWidth="1"/>
    <col min="4364" max="4364" width="12.28515625" style="4" customWidth="1"/>
    <col min="4365" max="4365" width="15.140625" style="4" bestFit="1" customWidth="1"/>
    <col min="4366" max="4366" width="14.28515625" style="4" bestFit="1" customWidth="1"/>
    <col min="4367" max="4602" width="9.140625" style="4"/>
    <col min="4603" max="4603" width="79.5703125" style="4" customWidth="1"/>
    <col min="4604" max="4604" width="9.28515625" style="4" customWidth="1"/>
    <col min="4605" max="4605" width="18.28515625" style="4" customWidth="1"/>
    <col min="4606" max="4619" width="15.140625" style="4" customWidth="1"/>
    <col min="4620" max="4620" width="12.28515625" style="4" customWidth="1"/>
    <col min="4621" max="4621" width="15.140625" style="4" bestFit="1" customWidth="1"/>
    <col min="4622" max="4622" width="14.28515625" style="4" bestFit="1" customWidth="1"/>
    <col min="4623" max="4858" width="9.140625" style="4"/>
    <col min="4859" max="4859" width="79.5703125" style="4" customWidth="1"/>
    <col min="4860" max="4860" width="9.28515625" style="4" customWidth="1"/>
    <col min="4861" max="4861" width="18.28515625" style="4" customWidth="1"/>
    <col min="4862" max="4875" width="15.140625" style="4" customWidth="1"/>
    <col min="4876" max="4876" width="12.28515625" style="4" customWidth="1"/>
    <col min="4877" max="4877" width="15.140625" style="4" bestFit="1" customWidth="1"/>
    <col min="4878" max="4878" width="14.28515625" style="4" bestFit="1" customWidth="1"/>
    <col min="4879" max="5114" width="9.140625" style="4"/>
    <col min="5115" max="5115" width="79.5703125" style="4" customWidth="1"/>
    <col min="5116" max="5116" width="9.28515625" style="4" customWidth="1"/>
    <col min="5117" max="5117" width="18.28515625" style="4" customWidth="1"/>
    <col min="5118" max="5131" width="15.140625" style="4" customWidth="1"/>
    <col min="5132" max="5132" width="12.28515625" style="4" customWidth="1"/>
    <col min="5133" max="5133" width="15.140625" style="4" bestFit="1" customWidth="1"/>
    <col min="5134" max="5134" width="14.28515625" style="4" bestFit="1" customWidth="1"/>
    <col min="5135" max="5370" width="9.140625" style="4"/>
    <col min="5371" max="5371" width="79.5703125" style="4" customWidth="1"/>
    <col min="5372" max="5372" width="9.28515625" style="4" customWidth="1"/>
    <col min="5373" max="5373" width="18.28515625" style="4" customWidth="1"/>
    <col min="5374" max="5387" width="15.140625" style="4" customWidth="1"/>
    <col min="5388" max="5388" width="12.28515625" style="4" customWidth="1"/>
    <col min="5389" max="5389" width="15.140625" style="4" bestFit="1" customWidth="1"/>
    <col min="5390" max="5390" width="14.28515625" style="4" bestFit="1" customWidth="1"/>
    <col min="5391" max="5626" width="9.140625" style="4"/>
    <col min="5627" max="5627" width="79.5703125" style="4" customWidth="1"/>
    <col min="5628" max="5628" width="9.28515625" style="4" customWidth="1"/>
    <col min="5629" max="5629" width="18.28515625" style="4" customWidth="1"/>
    <col min="5630" max="5643" width="15.140625" style="4" customWidth="1"/>
    <col min="5644" max="5644" width="12.28515625" style="4" customWidth="1"/>
    <col min="5645" max="5645" width="15.140625" style="4" bestFit="1" customWidth="1"/>
    <col min="5646" max="5646" width="14.28515625" style="4" bestFit="1" customWidth="1"/>
    <col min="5647" max="5882" width="9.140625" style="4"/>
    <col min="5883" max="5883" width="79.5703125" style="4" customWidth="1"/>
    <col min="5884" max="5884" width="9.28515625" style="4" customWidth="1"/>
    <col min="5885" max="5885" width="18.28515625" style="4" customWidth="1"/>
    <col min="5886" max="5899" width="15.140625" style="4" customWidth="1"/>
    <col min="5900" max="5900" width="12.28515625" style="4" customWidth="1"/>
    <col min="5901" max="5901" width="15.140625" style="4" bestFit="1" customWidth="1"/>
    <col min="5902" max="5902" width="14.28515625" style="4" bestFit="1" customWidth="1"/>
    <col min="5903" max="6138" width="9.140625" style="4"/>
    <col min="6139" max="6139" width="79.5703125" style="4" customWidth="1"/>
    <col min="6140" max="6140" width="9.28515625" style="4" customWidth="1"/>
    <col min="6141" max="6141" width="18.28515625" style="4" customWidth="1"/>
    <col min="6142" max="6155" width="15.140625" style="4" customWidth="1"/>
    <col min="6156" max="6156" width="12.28515625" style="4" customWidth="1"/>
    <col min="6157" max="6157" width="15.140625" style="4" bestFit="1" customWidth="1"/>
    <col min="6158" max="6158" width="14.28515625" style="4" bestFit="1" customWidth="1"/>
    <col min="6159" max="6394" width="9.140625" style="4"/>
    <col min="6395" max="6395" width="79.5703125" style="4" customWidth="1"/>
    <col min="6396" max="6396" width="9.28515625" style="4" customWidth="1"/>
    <col min="6397" max="6397" width="18.28515625" style="4" customWidth="1"/>
    <col min="6398" max="6411" width="15.140625" style="4" customWidth="1"/>
    <col min="6412" max="6412" width="12.28515625" style="4" customWidth="1"/>
    <col min="6413" max="6413" width="15.140625" style="4" bestFit="1" customWidth="1"/>
    <col min="6414" max="6414" width="14.28515625" style="4" bestFit="1" customWidth="1"/>
    <col min="6415" max="6650" width="9.140625" style="4"/>
    <col min="6651" max="6651" width="79.5703125" style="4" customWidth="1"/>
    <col min="6652" max="6652" width="9.28515625" style="4" customWidth="1"/>
    <col min="6653" max="6653" width="18.28515625" style="4" customWidth="1"/>
    <col min="6654" max="6667" width="15.140625" style="4" customWidth="1"/>
    <col min="6668" max="6668" width="12.28515625" style="4" customWidth="1"/>
    <col min="6669" max="6669" width="15.140625" style="4" bestFit="1" customWidth="1"/>
    <col min="6670" max="6670" width="14.28515625" style="4" bestFit="1" customWidth="1"/>
    <col min="6671" max="6906" width="9.140625" style="4"/>
    <col min="6907" max="6907" width="79.5703125" style="4" customWidth="1"/>
    <col min="6908" max="6908" width="9.28515625" style="4" customWidth="1"/>
    <col min="6909" max="6909" width="18.28515625" style="4" customWidth="1"/>
    <col min="6910" max="6923" width="15.140625" style="4" customWidth="1"/>
    <col min="6924" max="6924" width="12.28515625" style="4" customWidth="1"/>
    <col min="6925" max="6925" width="15.140625" style="4" bestFit="1" customWidth="1"/>
    <col min="6926" max="6926" width="14.28515625" style="4" bestFit="1" customWidth="1"/>
    <col min="6927" max="7162" width="9.140625" style="4"/>
    <col min="7163" max="7163" width="79.5703125" style="4" customWidth="1"/>
    <col min="7164" max="7164" width="9.28515625" style="4" customWidth="1"/>
    <col min="7165" max="7165" width="18.28515625" style="4" customWidth="1"/>
    <col min="7166" max="7179" width="15.140625" style="4" customWidth="1"/>
    <col min="7180" max="7180" width="12.28515625" style="4" customWidth="1"/>
    <col min="7181" max="7181" width="15.140625" style="4" bestFit="1" customWidth="1"/>
    <col min="7182" max="7182" width="14.28515625" style="4" bestFit="1" customWidth="1"/>
    <col min="7183" max="7418" width="9.140625" style="4"/>
    <col min="7419" max="7419" width="79.5703125" style="4" customWidth="1"/>
    <col min="7420" max="7420" width="9.28515625" style="4" customWidth="1"/>
    <col min="7421" max="7421" width="18.28515625" style="4" customWidth="1"/>
    <col min="7422" max="7435" width="15.140625" style="4" customWidth="1"/>
    <col min="7436" max="7436" width="12.28515625" style="4" customWidth="1"/>
    <col min="7437" max="7437" width="15.140625" style="4" bestFit="1" customWidth="1"/>
    <col min="7438" max="7438" width="14.28515625" style="4" bestFit="1" customWidth="1"/>
    <col min="7439" max="7674" width="9.140625" style="4"/>
    <col min="7675" max="7675" width="79.5703125" style="4" customWidth="1"/>
    <col min="7676" max="7676" width="9.28515625" style="4" customWidth="1"/>
    <col min="7677" max="7677" width="18.28515625" style="4" customWidth="1"/>
    <col min="7678" max="7691" width="15.140625" style="4" customWidth="1"/>
    <col min="7692" max="7692" width="12.28515625" style="4" customWidth="1"/>
    <col min="7693" max="7693" width="15.140625" style="4" bestFit="1" customWidth="1"/>
    <col min="7694" max="7694" width="14.28515625" style="4" bestFit="1" customWidth="1"/>
    <col min="7695" max="7930" width="9.140625" style="4"/>
    <col min="7931" max="7931" width="79.5703125" style="4" customWidth="1"/>
    <col min="7932" max="7932" width="9.28515625" style="4" customWidth="1"/>
    <col min="7933" max="7933" width="18.28515625" style="4" customWidth="1"/>
    <col min="7934" max="7947" width="15.140625" style="4" customWidth="1"/>
    <col min="7948" max="7948" width="12.28515625" style="4" customWidth="1"/>
    <col min="7949" max="7949" width="15.140625" style="4" bestFit="1" customWidth="1"/>
    <col min="7950" max="7950" width="14.28515625" style="4" bestFit="1" customWidth="1"/>
    <col min="7951" max="8186" width="9.140625" style="4"/>
    <col min="8187" max="8187" width="79.5703125" style="4" customWidth="1"/>
    <col min="8188" max="8188" width="9.28515625" style="4" customWidth="1"/>
    <col min="8189" max="8189" width="18.28515625" style="4" customWidth="1"/>
    <col min="8190" max="8203" width="15.140625" style="4" customWidth="1"/>
    <col min="8204" max="8204" width="12.28515625" style="4" customWidth="1"/>
    <col min="8205" max="8205" width="15.140625" style="4" bestFit="1" customWidth="1"/>
    <col min="8206" max="8206" width="14.28515625" style="4" bestFit="1" customWidth="1"/>
    <col min="8207" max="8442" width="9.140625" style="4"/>
    <col min="8443" max="8443" width="79.5703125" style="4" customWidth="1"/>
    <col min="8444" max="8444" width="9.28515625" style="4" customWidth="1"/>
    <col min="8445" max="8445" width="18.28515625" style="4" customWidth="1"/>
    <col min="8446" max="8459" width="15.140625" style="4" customWidth="1"/>
    <col min="8460" max="8460" width="12.28515625" style="4" customWidth="1"/>
    <col min="8461" max="8461" width="15.140625" style="4" bestFit="1" customWidth="1"/>
    <col min="8462" max="8462" width="14.28515625" style="4" bestFit="1" customWidth="1"/>
    <col min="8463" max="8698" width="9.140625" style="4"/>
    <col min="8699" max="8699" width="79.5703125" style="4" customWidth="1"/>
    <col min="8700" max="8700" width="9.28515625" style="4" customWidth="1"/>
    <col min="8701" max="8701" width="18.28515625" style="4" customWidth="1"/>
    <col min="8702" max="8715" width="15.140625" style="4" customWidth="1"/>
    <col min="8716" max="8716" width="12.28515625" style="4" customWidth="1"/>
    <col min="8717" max="8717" width="15.140625" style="4" bestFit="1" customWidth="1"/>
    <col min="8718" max="8718" width="14.28515625" style="4" bestFit="1" customWidth="1"/>
    <col min="8719" max="8954" width="9.140625" style="4"/>
    <col min="8955" max="8955" width="79.5703125" style="4" customWidth="1"/>
    <col min="8956" max="8956" width="9.28515625" style="4" customWidth="1"/>
    <col min="8957" max="8957" width="18.28515625" style="4" customWidth="1"/>
    <col min="8958" max="8971" width="15.140625" style="4" customWidth="1"/>
    <col min="8972" max="8972" width="12.28515625" style="4" customWidth="1"/>
    <col min="8973" max="8973" width="15.140625" style="4" bestFit="1" customWidth="1"/>
    <col min="8974" max="8974" width="14.28515625" style="4" bestFit="1" customWidth="1"/>
    <col min="8975" max="9210" width="9.140625" style="4"/>
    <col min="9211" max="9211" width="79.5703125" style="4" customWidth="1"/>
    <col min="9212" max="9212" width="9.28515625" style="4" customWidth="1"/>
    <col min="9213" max="9213" width="18.28515625" style="4" customWidth="1"/>
    <col min="9214" max="9227" width="15.140625" style="4" customWidth="1"/>
    <col min="9228" max="9228" width="12.28515625" style="4" customWidth="1"/>
    <col min="9229" max="9229" width="15.140625" style="4" bestFit="1" customWidth="1"/>
    <col min="9230" max="9230" width="14.28515625" style="4" bestFit="1" customWidth="1"/>
    <col min="9231" max="9466" width="9.140625" style="4"/>
    <col min="9467" max="9467" width="79.5703125" style="4" customWidth="1"/>
    <col min="9468" max="9468" width="9.28515625" style="4" customWidth="1"/>
    <col min="9469" max="9469" width="18.28515625" style="4" customWidth="1"/>
    <col min="9470" max="9483" width="15.140625" style="4" customWidth="1"/>
    <col min="9484" max="9484" width="12.28515625" style="4" customWidth="1"/>
    <col min="9485" max="9485" width="15.140625" style="4" bestFit="1" customWidth="1"/>
    <col min="9486" max="9486" width="14.28515625" style="4" bestFit="1" customWidth="1"/>
    <col min="9487" max="9722" width="9.140625" style="4"/>
    <col min="9723" max="9723" width="79.5703125" style="4" customWidth="1"/>
    <col min="9724" max="9724" width="9.28515625" style="4" customWidth="1"/>
    <col min="9725" max="9725" width="18.28515625" style="4" customWidth="1"/>
    <col min="9726" max="9739" width="15.140625" style="4" customWidth="1"/>
    <col min="9740" max="9740" width="12.28515625" style="4" customWidth="1"/>
    <col min="9741" max="9741" width="15.140625" style="4" bestFit="1" customWidth="1"/>
    <col min="9742" max="9742" width="14.28515625" style="4" bestFit="1" customWidth="1"/>
    <col min="9743" max="9978" width="9.140625" style="4"/>
    <col min="9979" max="9979" width="79.5703125" style="4" customWidth="1"/>
    <col min="9980" max="9980" width="9.28515625" style="4" customWidth="1"/>
    <col min="9981" max="9981" width="18.28515625" style="4" customWidth="1"/>
    <col min="9982" max="9995" width="15.140625" style="4" customWidth="1"/>
    <col min="9996" max="9996" width="12.28515625" style="4" customWidth="1"/>
    <col min="9997" max="9997" width="15.140625" style="4" bestFit="1" customWidth="1"/>
    <col min="9998" max="9998" width="14.28515625" style="4" bestFit="1" customWidth="1"/>
    <col min="9999" max="10234" width="9.140625" style="4"/>
    <col min="10235" max="10235" width="79.5703125" style="4" customWidth="1"/>
    <col min="10236" max="10236" width="9.28515625" style="4" customWidth="1"/>
    <col min="10237" max="10237" width="18.28515625" style="4" customWidth="1"/>
    <col min="10238" max="10251" width="15.140625" style="4" customWidth="1"/>
    <col min="10252" max="10252" width="12.28515625" style="4" customWidth="1"/>
    <col min="10253" max="10253" width="15.140625" style="4" bestFit="1" customWidth="1"/>
    <col min="10254" max="10254" width="14.28515625" style="4" bestFit="1" customWidth="1"/>
    <col min="10255" max="10490" width="9.140625" style="4"/>
    <col min="10491" max="10491" width="79.5703125" style="4" customWidth="1"/>
    <col min="10492" max="10492" width="9.28515625" style="4" customWidth="1"/>
    <col min="10493" max="10493" width="18.28515625" style="4" customWidth="1"/>
    <col min="10494" max="10507" width="15.140625" style="4" customWidth="1"/>
    <col min="10508" max="10508" width="12.28515625" style="4" customWidth="1"/>
    <col min="10509" max="10509" width="15.140625" style="4" bestFit="1" customWidth="1"/>
    <col min="10510" max="10510" width="14.28515625" style="4" bestFit="1" customWidth="1"/>
    <col min="10511" max="10746" width="9.140625" style="4"/>
    <col min="10747" max="10747" width="79.5703125" style="4" customWidth="1"/>
    <col min="10748" max="10748" width="9.28515625" style="4" customWidth="1"/>
    <col min="10749" max="10749" width="18.28515625" style="4" customWidth="1"/>
    <col min="10750" max="10763" width="15.140625" style="4" customWidth="1"/>
    <col min="10764" max="10764" width="12.28515625" style="4" customWidth="1"/>
    <col min="10765" max="10765" width="15.140625" style="4" bestFit="1" customWidth="1"/>
    <col min="10766" max="10766" width="14.28515625" style="4" bestFit="1" customWidth="1"/>
    <col min="10767" max="11002" width="9.140625" style="4"/>
    <col min="11003" max="11003" width="79.5703125" style="4" customWidth="1"/>
    <col min="11004" max="11004" width="9.28515625" style="4" customWidth="1"/>
    <col min="11005" max="11005" width="18.28515625" style="4" customWidth="1"/>
    <col min="11006" max="11019" width="15.140625" style="4" customWidth="1"/>
    <col min="11020" max="11020" width="12.28515625" style="4" customWidth="1"/>
    <col min="11021" max="11021" width="15.140625" style="4" bestFit="1" customWidth="1"/>
    <col min="11022" max="11022" width="14.28515625" style="4" bestFit="1" customWidth="1"/>
    <col min="11023" max="11258" width="9.140625" style="4"/>
    <col min="11259" max="11259" width="79.5703125" style="4" customWidth="1"/>
    <col min="11260" max="11260" width="9.28515625" style="4" customWidth="1"/>
    <col min="11261" max="11261" width="18.28515625" style="4" customWidth="1"/>
    <col min="11262" max="11275" width="15.140625" style="4" customWidth="1"/>
    <col min="11276" max="11276" width="12.28515625" style="4" customWidth="1"/>
    <col min="11277" max="11277" width="15.140625" style="4" bestFit="1" customWidth="1"/>
    <col min="11278" max="11278" width="14.28515625" style="4" bestFit="1" customWidth="1"/>
    <col min="11279" max="11514" width="9.140625" style="4"/>
    <col min="11515" max="11515" width="79.5703125" style="4" customWidth="1"/>
    <col min="11516" max="11516" width="9.28515625" style="4" customWidth="1"/>
    <col min="11517" max="11517" width="18.28515625" style="4" customWidth="1"/>
    <col min="11518" max="11531" width="15.140625" style="4" customWidth="1"/>
    <col min="11532" max="11532" width="12.28515625" style="4" customWidth="1"/>
    <col min="11533" max="11533" width="15.140625" style="4" bestFit="1" customWidth="1"/>
    <col min="11534" max="11534" width="14.28515625" style="4" bestFit="1" customWidth="1"/>
    <col min="11535" max="11770" width="9.140625" style="4"/>
    <col min="11771" max="11771" width="79.5703125" style="4" customWidth="1"/>
    <col min="11772" max="11772" width="9.28515625" style="4" customWidth="1"/>
    <col min="11773" max="11773" width="18.28515625" style="4" customWidth="1"/>
    <col min="11774" max="11787" width="15.140625" style="4" customWidth="1"/>
    <col min="11788" max="11788" width="12.28515625" style="4" customWidth="1"/>
    <col min="11789" max="11789" width="15.140625" style="4" bestFit="1" customWidth="1"/>
    <col min="11790" max="11790" width="14.28515625" style="4" bestFit="1" customWidth="1"/>
    <col min="11791" max="12026" width="9.140625" style="4"/>
    <col min="12027" max="12027" width="79.5703125" style="4" customWidth="1"/>
    <col min="12028" max="12028" width="9.28515625" style="4" customWidth="1"/>
    <col min="12029" max="12029" width="18.28515625" style="4" customWidth="1"/>
    <col min="12030" max="12043" width="15.140625" style="4" customWidth="1"/>
    <col min="12044" max="12044" width="12.28515625" style="4" customWidth="1"/>
    <col min="12045" max="12045" width="15.140625" style="4" bestFit="1" customWidth="1"/>
    <col min="12046" max="12046" width="14.28515625" style="4" bestFit="1" customWidth="1"/>
    <col min="12047" max="12282" width="9.140625" style="4"/>
    <col min="12283" max="12283" width="79.5703125" style="4" customWidth="1"/>
    <col min="12284" max="12284" width="9.28515625" style="4" customWidth="1"/>
    <col min="12285" max="12285" width="18.28515625" style="4" customWidth="1"/>
    <col min="12286" max="12299" width="15.140625" style="4" customWidth="1"/>
    <col min="12300" max="12300" width="12.28515625" style="4" customWidth="1"/>
    <col min="12301" max="12301" width="15.140625" style="4" bestFit="1" customWidth="1"/>
    <col min="12302" max="12302" width="14.28515625" style="4" bestFit="1" customWidth="1"/>
    <col min="12303" max="12538" width="9.140625" style="4"/>
    <col min="12539" max="12539" width="79.5703125" style="4" customWidth="1"/>
    <col min="12540" max="12540" width="9.28515625" style="4" customWidth="1"/>
    <col min="12541" max="12541" width="18.28515625" style="4" customWidth="1"/>
    <col min="12542" max="12555" width="15.140625" style="4" customWidth="1"/>
    <col min="12556" max="12556" width="12.28515625" style="4" customWidth="1"/>
    <col min="12557" max="12557" width="15.140625" style="4" bestFit="1" customWidth="1"/>
    <col min="12558" max="12558" width="14.28515625" style="4" bestFit="1" customWidth="1"/>
    <col min="12559" max="12794" width="9.140625" style="4"/>
    <col min="12795" max="12795" width="79.5703125" style="4" customWidth="1"/>
    <col min="12796" max="12796" width="9.28515625" style="4" customWidth="1"/>
    <col min="12797" max="12797" width="18.28515625" style="4" customWidth="1"/>
    <col min="12798" max="12811" width="15.140625" style="4" customWidth="1"/>
    <col min="12812" max="12812" width="12.28515625" style="4" customWidth="1"/>
    <col min="12813" max="12813" width="15.140625" style="4" bestFit="1" customWidth="1"/>
    <col min="12814" max="12814" width="14.28515625" style="4" bestFit="1" customWidth="1"/>
    <col min="12815" max="13050" width="9.140625" style="4"/>
    <col min="13051" max="13051" width="79.5703125" style="4" customWidth="1"/>
    <col min="13052" max="13052" width="9.28515625" style="4" customWidth="1"/>
    <col min="13053" max="13053" width="18.28515625" style="4" customWidth="1"/>
    <col min="13054" max="13067" width="15.140625" style="4" customWidth="1"/>
    <col min="13068" max="13068" width="12.28515625" style="4" customWidth="1"/>
    <col min="13069" max="13069" width="15.140625" style="4" bestFit="1" customWidth="1"/>
    <col min="13070" max="13070" width="14.28515625" style="4" bestFit="1" customWidth="1"/>
    <col min="13071" max="13306" width="9.140625" style="4"/>
    <col min="13307" max="13307" width="79.5703125" style="4" customWidth="1"/>
    <col min="13308" max="13308" width="9.28515625" style="4" customWidth="1"/>
    <col min="13309" max="13309" width="18.28515625" style="4" customWidth="1"/>
    <col min="13310" max="13323" width="15.140625" style="4" customWidth="1"/>
    <col min="13324" max="13324" width="12.28515625" style="4" customWidth="1"/>
    <col min="13325" max="13325" width="15.140625" style="4" bestFit="1" customWidth="1"/>
    <col min="13326" max="13326" width="14.28515625" style="4" bestFit="1" customWidth="1"/>
    <col min="13327" max="13562" width="9.140625" style="4"/>
    <col min="13563" max="13563" width="79.5703125" style="4" customWidth="1"/>
    <col min="13564" max="13564" width="9.28515625" style="4" customWidth="1"/>
    <col min="13565" max="13565" width="18.28515625" style="4" customWidth="1"/>
    <col min="13566" max="13579" width="15.140625" style="4" customWidth="1"/>
    <col min="13580" max="13580" width="12.28515625" style="4" customWidth="1"/>
    <col min="13581" max="13581" width="15.140625" style="4" bestFit="1" customWidth="1"/>
    <col min="13582" max="13582" width="14.28515625" style="4" bestFit="1" customWidth="1"/>
    <col min="13583" max="13818" width="9.140625" style="4"/>
    <col min="13819" max="13819" width="79.5703125" style="4" customWidth="1"/>
    <col min="13820" max="13820" width="9.28515625" style="4" customWidth="1"/>
    <col min="13821" max="13821" width="18.28515625" style="4" customWidth="1"/>
    <col min="13822" max="13835" width="15.140625" style="4" customWidth="1"/>
    <col min="13836" max="13836" width="12.28515625" style="4" customWidth="1"/>
    <col min="13837" max="13837" width="15.140625" style="4" bestFit="1" customWidth="1"/>
    <col min="13838" max="13838" width="14.28515625" style="4" bestFit="1" customWidth="1"/>
    <col min="13839" max="14074" width="9.140625" style="4"/>
    <col min="14075" max="14075" width="79.5703125" style="4" customWidth="1"/>
    <col min="14076" max="14076" width="9.28515625" style="4" customWidth="1"/>
    <col min="14077" max="14077" width="18.28515625" style="4" customWidth="1"/>
    <col min="14078" max="14091" width="15.140625" style="4" customWidth="1"/>
    <col min="14092" max="14092" width="12.28515625" style="4" customWidth="1"/>
    <col min="14093" max="14093" width="15.140625" style="4" bestFit="1" customWidth="1"/>
    <col min="14094" max="14094" width="14.28515625" style="4" bestFit="1" customWidth="1"/>
    <col min="14095" max="14330" width="9.140625" style="4"/>
    <col min="14331" max="14331" width="79.5703125" style="4" customWidth="1"/>
    <col min="14332" max="14332" width="9.28515625" style="4" customWidth="1"/>
    <col min="14333" max="14333" width="18.28515625" style="4" customWidth="1"/>
    <col min="14334" max="14347" width="15.140625" style="4" customWidth="1"/>
    <col min="14348" max="14348" width="12.28515625" style="4" customWidth="1"/>
    <col min="14349" max="14349" width="15.140625" style="4" bestFit="1" customWidth="1"/>
    <col min="14350" max="14350" width="14.28515625" style="4" bestFit="1" customWidth="1"/>
    <col min="14351" max="14586" width="9.140625" style="4"/>
    <col min="14587" max="14587" width="79.5703125" style="4" customWidth="1"/>
    <col min="14588" max="14588" width="9.28515625" style="4" customWidth="1"/>
    <col min="14589" max="14589" width="18.28515625" style="4" customWidth="1"/>
    <col min="14590" max="14603" width="15.140625" style="4" customWidth="1"/>
    <col min="14604" max="14604" width="12.28515625" style="4" customWidth="1"/>
    <col min="14605" max="14605" width="15.140625" style="4" bestFit="1" customWidth="1"/>
    <col min="14606" max="14606" width="14.28515625" style="4" bestFit="1" customWidth="1"/>
    <col min="14607" max="14842" width="9.140625" style="4"/>
    <col min="14843" max="14843" width="79.5703125" style="4" customWidth="1"/>
    <col min="14844" max="14844" width="9.28515625" style="4" customWidth="1"/>
    <col min="14845" max="14845" width="18.28515625" style="4" customWidth="1"/>
    <col min="14846" max="14859" width="15.140625" style="4" customWidth="1"/>
    <col min="14860" max="14860" width="12.28515625" style="4" customWidth="1"/>
    <col min="14861" max="14861" width="15.140625" style="4" bestFit="1" customWidth="1"/>
    <col min="14862" max="14862" width="14.28515625" style="4" bestFit="1" customWidth="1"/>
    <col min="14863" max="15098" width="9.140625" style="4"/>
    <col min="15099" max="15099" width="79.5703125" style="4" customWidth="1"/>
    <col min="15100" max="15100" width="9.28515625" style="4" customWidth="1"/>
    <col min="15101" max="15101" width="18.28515625" style="4" customWidth="1"/>
    <col min="15102" max="15115" width="15.140625" style="4" customWidth="1"/>
    <col min="15116" max="15116" width="12.28515625" style="4" customWidth="1"/>
    <col min="15117" max="15117" width="15.140625" style="4" bestFit="1" customWidth="1"/>
    <col min="15118" max="15118" width="14.28515625" style="4" bestFit="1" customWidth="1"/>
    <col min="15119" max="15354" width="9.140625" style="4"/>
    <col min="15355" max="15355" width="79.5703125" style="4" customWidth="1"/>
    <col min="15356" max="15356" width="9.28515625" style="4" customWidth="1"/>
    <col min="15357" max="15357" width="18.28515625" style="4" customWidth="1"/>
    <col min="15358" max="15371" width="15.140625" style="4" customWidth="1"/>
    <col min="15372" max="15372" width="12.28515625" style="4" customWidth="1"/>
    <col min="15373" max="15373" width="15.140625" style="4" bestFit="1" customWidth="1"/>
    <col min="15374" max="15374" width="14.28515625" style="4" bestFit="1" customWidth="1"/>
    <col min="15375" max="15610" width="9.140625" style="4"/>
    <col min="15611" max="15611" width="79.5703125" style="4" customWidth="1"/>
    <col min="15612" max="15612" width="9.28515625" style="4" customWidth="1"/>
    <col min="15613" max="15613" width="18.28515625" style="4" customWidth="1"/>
    <col min="15614" max="15627" width="15.140625" style="4" customWidth="1"/>
    <col min="15628" max="15628" width="12.28515625" style="4" customWidth="1"/>
    <col min="15629" max="15629" width="15.140625" style="4" bestFit="1" customWidth="1"/>
    <col min="15630" max="15630" width="14.28515625" style="4" bestFit="1" customWidth="1"/>
    <col min="15631" max="15866" width="9.140625" style="4"/>
    <col min="15867" max="15867" width="79.5703125" style="4" customWidth="1"/>
    <col min="15868" max="15868" width="9.28515625" style="4" customWidth="1"/>
    <col min="15869" max="15869" width="18.28515625" style="4" customWidth="1"/>
    <col min="15870" max="15883" width="15.140625" style="4" customWidth="1"/>
    <col min="15884" max="15884" width="12.28515625" style="4" customWidth="1"/>
    <col min="15885" max="15885" width="15.140625" style="4" bestFit="1" customWidth="1"/>
    <col min="15886" max="15886" width="14.28515625" style="4" bestFit="1" customWidth="1"/>
    <col min="15887" max="16122" width="9.140625" style="4"/>
    <col min="16123" max="16123" width="79.5703125" style="4" customWidth="1"/>
    <col min="16124" max="16124" width="9.28515625" style="4" customWidth="1"/>
    <col min="16125" max="16125" width="18.28515625" style="4" customWidth="1"/>
    <col min="16126" max="16139" width="15.140625" style="4" customWidth="1"/>
    <col min="16140" max="16140" width="12.28515625" style="4" customWidth="1"/>
    <col min="16141" max="16141" width="15.140625" style="4" bestFit="1" customWidth="1"/>
    <col min="16142" max="16142" width="14.28515625" style="4" bestFit="1" customWidth="1"/>
    <col min="16143" max="16384" width="9.140625" style="4"/>
  </cols>
  <sheetData>
    <row r="1" spans="1:18" ht="25.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8" ht="25.5" customHeight="1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8" ht="25.5" customHeight="1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7"/>
    </row>
    <row r="4" spans="1:18" s="13" customFormat="1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10"/>
      <c r="L4" s="11"/>
      <c r="M4" s="11"/>
      <c r="N4" s="11"/>
      <c r="O4" s="11"/>
      <c r="P4" s="12"/>
      <c r="Q4" s="11"/>
      <c r="R4" s="11"/>
    </row>
    <row r="5" spans="1:18" s="13" customFormat="1" x14ac:dyDescent="0.25">
      <c r="A5" s="14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6"/>
      <c r="L5" s="11"/>
      <c r="M5" s="11"/>
      <c r="N5" s="11"/>
      <c r="O5" s="11"/>
      <c r="P5" s="12"/>
      <c r="Q5" s="11"/>
      <c r="R5" s="11"/>
    </row>
    <row r="6" spans="1:18" s="13" customFormat="1" x14ac:dyDescent="0.25">
      <c r="A6" s="14" t="s">
        <v>1</v>
      </c>
      <c r="B6" s="15"/>
      <c r="C6" s="15"/>
      <c r="D6" s="15"/>
      <c r="E6" s="15"/>
      <c r="F6" s="15"/>
      <c r="G6" s="15"/>
      <c r="H6" s="15"/>
      <c r="I6" s="15"/>
      <c r="J6" s="15"/>
      <c r="K6" s="16"/>
      <c r="L6" s="11"/>
      <c r="M6" s="11"/>
      <c r="N6" s="11"/>
      <c r="O6" s="11"/>
      <c r="P6" s="12"/>
      <c r="Q6" s="11"/>
      <c r="R6" s="11"/>
    </row>
    <row r="7" spans="1:18" s="13" customFormat="1" x14ac:dyDescent="0.25">
      <c r="A7" s="14" t="s">
        <v>2</v>
      </c>
      <c r="B7" s="15"/>
      <c r="C7" s="15"/>
      <c r="D7" s="15"/>
      <c r="E7" s="15"/>
      <c r="F7" s="15"/>
      <c r="G7" s="15"/>
      <c r="H7" s="15"/>
      <c r="I7" s="15"/>
      <c r="J7" s="15"/>
      <c r="K7" s="16"/>
      <c r="L7" s="11"/>
      <c r="M7" s="11"/>
      <c r="N7" s="11"/>
      <c r="O7" s="11"/>
      <c r="P7" s="12"/>
      <c r="Q7" s="11"/>
      <c r="R7" s="11"/>
    </row>
    <row r="8" spans="1:18" s="20" customFormat="1" ht="37.5" customHeight="1" x14ac:dyDescent="0.25">
      <c r="A8" s="17" t="s">
        <v>3</v>
      </c>
      <c r="B8" s="17"/>
      <c r="C8" s="17"/>
      <c r="D8" s="17"/>
      <c r="E8" s="17"/>
      <c r="F8" s="17"/>
      <c r="G8" s="17"/>
      <c r="H8" s="17"/>
      <c r="I8" s="17"/>
      <c r="J8" s="17"/>
      <c r="K8" s="18"/>
      <c r="L8" s="4"/>
      <c r="M8" s="4"/>
      <c r="N8" s="4"/>
      <c r="O8" s="4"/>
      <c r="P8" s="19"/>
      <c r="Q8" s="4"/>
      <c r="R8" s="4"/>
    </row>
    <row r="9" spans="1:18" s="20" customFormat="1" ht="16.5" customHeight="1" x14ac:dyDescent="0.25">
      <c r="A9" s="21"/>
      <c r="B9" s="22"/>
      <c r="C9" s="22"/>
      <c r="D9" s="22"/>
      <c r="E9" s="22"/>
      <c r="F9" s="22"/>
      <c r="G9" s="22"/>
      <c r="H9" s="22"/>
      <c r="I9" s="22"/>
      <c r="J9" s="22"/>
      <c r="K9" s="23"/>
      <c r="L9" s="4"/>
      <c r="M9" s="4"/>
      <c r="N9" s="4"/>
      <c r="O9" s="4"/>
      <c r="P9" s="19"/>
      <c r="Q9" s="4"/>
      <c r="R9" s="4"/>
    </row>
    <row r="10" spans="1:18" x14ac:dyDescent="0.25">
      <c r="A10" s="24" t="s">
        <v>4</v>
      </c>
      <c r="B10" s="25"/>
      <c r="C10" s="25"/>
      <c r="D10" s="22"/>
      <c r="E10" s="22"/>
      <c r="F10" s="22"/>
      <c r="G10" s="22"/>
      <c r="H10" s="22"/>
      <c r="I10" s="22"/>
      <c r="J10" s="22"/>
      <c r="K10" s="23"/>
      <c r="P10" s="19"/>
    </row>
    <row r="11" spans="1:18" x14ac:dyDescent="0.25">
      <c r="A11" s="26"/>
      <c r="B11" s="27"/>
      <c r="C11" s="27"/>
      <c r="D11" s="28"/>
      <c r="E11" s="28"/>
      <c r="F11" s="28"/>
      <c r="G11" s="28"/>
      <c r="H11" s="28"/>
      <c r="I11" s="28"/>
      <c r="J11" s="28"/>
      <c r="K11" s="29" t="s">
        <v>13</v>
      </c>
      <c r="P11" s="19"/>
    </row>
    <row r="12" spans="1:18" ht="11.25" customHeight="1" x14ac:dyDescent="0.25">
      <c r="A12" s="30"/>
      <c r="B12" s="31" t="s">
        <v>5</v>
      </c>
      <c r="C12" s="32" t="s">
        <v>6</v>
      </c>
      <c r="D12" s="33" t="s">
        <v>7</v>
      </c>
      <c r="E12" s="34"/>
      <c r="F12" s="34"/>
      <c r="G12" s="34"/>
      <c r="H12" s="34"/>
      <c r="I12" s="34"/>
      <c r="J12" s="34"/>
      <c r="K12" s="35"/>
    </row>
    <row r="13" spans="1:18" ht="25.5" customHeight="1" x14ac:dyDescent="0.25">
      <c r="A13" s="36"/>
      <c r="B13" s="37"/>
      <c r="C13" s="38"/>
      <c r="D13" s="39">
        <v>1</v>
      </c>
      <c r="E13" s="40">
        <f>D13+1</f>
        <v>2</v>
      </c>
      <c r="F13" s="40">
        <f t="shared" ref="F13:J13" si="0">E13+1</f>
        <v>3</v>
      </c>
      <c r="G13" s="40">
        <f t="shared" si="0"/>
        <v>4</v>
      </c>
      <c r="H13" s="40">
        <f t="shared" si="0"/>
        <v>5</v>
      </c>
      <c r="I13" s="40">
        <f t="shared" si="0"/>
        <v>6</v>
      </c>
      <c r="J13" s="40">
        <f t="shared" si="0"/>
        <v>7</v>
      </c>
      <c r="K13" s="41">
        <f>J13+1</f>
        <v>8</v>
      </c>
      <c r="L13" s="11"/>
      <c r="M13" s="11"/>
      <c r="N13" s="11"/>
    </row>
    <row r="14" spans="1:18" ht="8.1" customHeight="1" x14ac:dyDescent="0.25">
      <c r="A14" s="42" t="s">
        <v>8</v>
      </c>
      <c r="B14" s="43">
        <f>C14/$C$31</f>
        <v>5.6411218869386354E-2</v>
      </c>
      <c r="C14" s="44">
        <v>364724.33</v>
      </c>
      <c r="D14" s="45"/>
      <c r="E14" s="45"/>
      <c r="F14" s="45"/>
      <c r="G14" s="45"/>
      <c r="H14" s="45"/>
      <c r="I14" s="45"/>
      <c r="J14" s="45"/>
      <c r="K14" s="46"/>
      <c r="L14" s="11"/>
      <c r="M14" s="11"/>
      <c r="N14" s="11"/>
    </row>
    <row r="15" spans="1:18" ht="4.5" customHeight="1" x14ac:dyDescent="0.25">
      <c r="A15" s="47"/>
      <c r="B15" s="48"/>
      <c r="C15" s="44"/>
      <c r="D15" s="49"/>
      <c r="E15" s="49"/>
      <c r="F15" s="49"/>
      <c r="G15" s="49"/>
      <c r="H15" s="49"/>
      <c r="I15" s="49"/>
      <c r="J15" s="49"/>
      <c r="K15" s="50"/>
      <c r="L15" s="11"/>
      <c r="M15" s="11"/>
      <c r="N15" s="11"/>
    </row>
    <row r="16" spans="1:18" ht="7.5" customHeight="1" x14ac:dyDescent="0.25">
      <c r="A16" s="51"/>
      <c r="B16" s="52"/>
      <c r="C16" s="44"/>
      <c r="D16" s="53"/>
      <c r="E16" s="53"/>
      <c r="F16" s="53"/>
      <c r="G16" s="53"/>
      <c r="H16" s="53"/>
      <c r="I16" s="53"/>
      <c r="J16" s="53"/>
      <c r="K16" s="54"/>
      <c r="L16" s="19"/>
      <c r="M16" s="19"/>
      <c r="N16" s="19"/>
    </row>
    <row r="17" spans="1:14" ht="18.75" customHeight="1" x14ac:dyDescent="0.25">
      <c r="A17" s="55" t="s">
        <v>9</v>
      </c>
      <c r="B17" s="56"/>
      <c r="C17" s="44"/>
      <c r="D17" s="57">
        <f>$C$14/8</f>
        <v>45590.541250000002</v>
      </c>
      <c r="E17" s="57">
        <f t="shared" ref="E17:K17" si="1">$C$14/8</f>
        <v>45590.541250000002</v>
      </c>
      <c r="F17" s="57">
        <f t="shared" si="1"/>
        <v>45590.541250000002</v>
      </c>
      <c r="G17" s="57">
        <f t="shared" si="1"/>
        <v>45590.541250000002</v>
      </c>
      <c r="H17" s="57">
        <f t="shared" si="1"/>
        <v>45590.541250000002</v>
      </c>
      <c r="I17" s="57">
        <f t="shared" si="1"/>
        <v>45590.541250000002</v>
      </c>
      <c r="J17" s="57">
        <f t="shared" si="1"/>
        <v>45590.541250000002</v>
      </c>
      <c r="K17" s="58">
        <f t="shared" si="1"/>
        <v>45590.541250000002</v>
      </c>
      <c r="L17" s="19"/>
      <c r="M17" s="19" t="b">
        <f>SUM(D17:K17)=C14</f>
        <v>1</v>
      </c>
      <c r="N17" s="19"/>
    </row>
    <row r="18" spans="1:14" ht="8.1" customHeight="1" x14ac:dyDescent="0.25">
      <c r="A18" s="42" t="s">
        <v>10</v>
      </c>
      <c r="B18" s="43">
        <f>C18/$C$31</f>
        <v>4.6644963131669284E-2</v>
      </c>
      <c r="C18" s="44">
        <v>301581.02</v>
      </c>
      <c r="D18" s="59"/>
      <c r="E18" s="45"/>
      <c r="F18" s="45"/>
      <c r="G18" s="60"/>
      <c r="H18" s="45"/>
      <c r="I18" s="61"/>
      <c r="J18" s="45"/>
      <c r="K18" s="46"/>
      <c r="L18" s="11"/>
      <c r="M18" s="11"/>
      <c r="N18" s="11"/>
    </row>
    <row r="19" spans="1:14" ht="4.5" customHeight="1" x14ac:dyDescent="0.25">
      <c r="A19" s="47"/>
      <c r="B19" s="48"/>
      <c r="C19" s="44"/>
      <c r="D19" s="62"/>
      <c r="E19" s="62"/>
      <c r="F19" s="63"/>
      <c r="G19" s="64"/>
      <c r="H19" s="65"/>
      <c r="I19" s="66"/>
      <c r="J19" s="65"/>
      <c r="K19" s="67"/>
      <c r="L19" s="11"/>
      <c r="M19" s="11"/>
      <c r="N19" s="11"/>
    </row>
    <row r="20" spans="1:14" ht="7.5" customHeight="1" x14ac:dyDescent="0.25">
      <c r="A20" s="51"/>
      <c r="B20" s="52"/>
      <c r="C20" s="44"/>
      <c r="D20" s="68"/>
      <c r="E20" s="68"/>
      <c r="F20" s="68"/>
      <c r="G20" s="69"/>
      <c r="H20" s="68"/>
      <c r="I20" s="70"/>
      <c r="J20" s="68"/>
      <c r="K20" s="71"/>
      <c r="L20" s="19"/>
      <c r="M20" s="19"/>
      <c r="N20" s="19"/>
    </row>
    <row r="21" spans="1:14" ht="18.75" customHeight="1" x14ac:dyDescent="0.25">
      <c r="A21" s="55" t="s">
        <v>9</v>
      </c>
      <c r="B21" s="56"/>
      <c r="C21" s="44"/>
      <c r="D21" s="57">
        <f>$C$18*0.7</f>
        <v>211106.71400000001</v>
      </c>
      <c r="E21" s="57">
        <f>$C$18*0.3</f>
        <v>90474.305999999997</v>
      </c>
      <c r="F21" s="57"/>
      <c r="G21" s="57"/>
      <c r="H21" s="57"/>
      <c r="I21" s="57"/>
      <c r="J21" s="57"/>
      <c r="K21" s="58"/>
      <c r="L21" s="19"/>
      <c r="M21" s="19" t="b">
        <f>SUM(D21:K21)=C18</f>
        <v>1</v>
      </c>
      <c r="N21" s="19"/>
    </row>
    <row r="22" spans="1:14" ht="8.1" customHeight="1" x14ac:dyDescent="0.25">
      <c r="A22" s="42" t="s">
        <v>11</v>
      </c>
      <c r="B22" s="43">
        <f>C22/$C$31</f>
        <v>0.88928784050586507</v>
      </c>
      <c r="C22" s="44">
        <v>5749652.6100000003</v>
      </c>
      <c r="D22" s="45"/>
      <c r="E22" s="45"/>
      <c r="F22" s="45"/>
      <c r="G22" s="45"/>
      <c r="H22" s="45"/>
      <c r="I22" s="45"/>
      <c r="J22" s="45"/>
      <c r="K22" s="46"/>
      <c r="L22" s="11"/>
      <c r="M22" s="11"/>
      <c r="N22" s="11"/>
    </row>
    <row r="23" spans="1:14" ht="4.5" customHeight="1" x14ac:dyDescent="0.25">
      <c r="A23" s="47"/>
      <c r="B23" s="48"/>
      <c r="C23" s="44"/>
      <c r="D23" s="72"/>
      <c r="E23" s="73"/>
      <c r="F23" s="73"/>
      <c r="G23" s="73"/>
      <c r="H23" s="73"/>
      <c r="I23" s="73"/>
      <c r="J23" s="73"/>
      <c r="K23" s="74"/>
      <c r="L23" s="11"/>
      <c r="M23" s="11"/>
      <c r="N23" s="11"/>
    </row>
    <row r="24" spans="1:14" ht="7.5" customHeight="1" x14ac:dyDescent="0.25">
      <c r="A24" s="51"/>
      <c r="B24" s="52"/>
      <c r="C24" s="44"/>
      <c r="D24" s="68"/>
      <c r="E24" s="68"/>
      <c r="F24" s="68"/>
      <c r="G24" s="68"/>
      <c r="H24" s="68"/>
      <c r="I24" s="68"/>
      <c r="J24" s="68"/>
      <c r="K24" s="71"/>
      <c r="L24" s="19"/>
      <c r="M24" s="19"/>
      <c r="N24" s="19"/>
    </row>
    <row r="25" spans="1:14" ht="18.75" customHeight="1" x14ac:dyDescent="0.25">
      <c r="A25" s="75" t="s">
        <v>9</v>
      </c>
      <c r="B25" s="76"/>
      <c r="C25" s="44"/>
      <c r="D25" s="57"/>
      <c r="E25" s="57">
        <f>$C$22/6*0.5</f>
        <v>479137.71750000003</v>
      </c>
      <c r="F25" s="57">
        <f t="shared" ref="F25:J25" si="2">$C$22/6</f>
        <v>958275.43500000006</v>
      </c>
      <c r="G25" s="57">
        <f t="shared" si="2"/>
        <v>958275.43500000006</v>
      </c>
      <c r="H25" s="57">
        <f t="shared" si="2"/>
        <v>958275.43500000006</v>
      </c>
      <c r="I25" s="57">
        <f t="shared" si="2"/>
        <v>958275.43500000006</v>
      </c>
      <c r="J25" s="57">
        <f t="shared" si="2"/>
        <v>958275.43500000006</v>
      </c>
      <c r="K25" s="58">
        <f>$C$22/6*0.5</f>
        <v>479137.71750000003</v>
      </c>
      <c r="L25" s="19"/>
      <c r="M25" s="19" t="b">
        <f>SUM(D25:K25)=C22</f>
        <v>1</v>
      </c>
      <c r="N25" s="19"/>
    </row>
    <row r="26" spans="1:14" ht="8.1" customHeight="1" x14ac:dyDescent="0.25">
      <c r="A26" s="77" t="s">
        <v>12</v>
      </c>
      <c r="B26" s="43">
        <f>C26/$C$31</f>
        <v>7.6559774930792992E-3</v>
      </c>
      <c r="C26" s="44">
        <v>49499.396000000001</v>
      </c>
      <c r="D26" s="59"/>
      <c r="E26" s="45"/>
      <c r="F26" s="45"/>
      <c r="G26" s="45"/>
      <c r="H26" s="45"/>
      <c r="I26" s="45"/>
      <c r="J26" s="45"/>
      <c r="K26" s="46"/>
      <c r="L26" s="11"/>
      <c r="M26" s="11"/>
      <c r="N26" s="11"/>
    </row>
    <row r="27" spans="1:14" ht="4.5" customHeight="1" x14ac:dyDescent="0.25">
      <c r="A27" s="78"/>
      <c r="B27" s="48"/>
      <c r="C27" s="44"/>
      <c r="D27" s="79"/>
      <c r="E27" s="72"/>
      <c r="F27" s="72"/>
      <c r="G27" s="72"/>
      <c r="H27" s="72"/>
      <c r="I27" s="72"/>
      <c r="J27" s="72"/>
      <c r="K27" s="74"/>
      <c r="L27" s="11"/>
      <c r="M27" s="11"/>
      <c r="N27" s="11"/>
    </row>
    <row r="28" spans="1:14" ht="8.1" customHeight="1" x14ac:dyDescent="0.25">
      <c r="A28" s="80"/>
      <c r="B28" s="52"/>
      <c r="C28" s="44"/>
      <c r="D28" s="81"/>
      <c r="E28" s="68"/>
      <c r="F28" s="68"/>
      <c r="G28" s="68"/>
      <c r="H28" s="68"/>
      <c r="I28" s="68"/>
      <c r="J28" s="68"/>
      <c r="K28" s="71"/>
      <c r="L28" s="19"/>
      <c r="M28" s="19"/>
      <c r="N28" s="19"/>
    </row>
    <row r="29" spans="1:14" ht="18.75" customHeight="1" x14ac:dyDescent="0.25">
      <c r="A29" s="75" t="s">
        <v>9</v>
      </c>
      <c r="B29" s="76"/>
      <c r="C29" s="44"/>
      <c r="D29" s="57"/>
      <c r="E29" s="57"/>
      <c r="F29" s="57"/>
      <c r="G29" s="57"/>
      <c r="H29" s="57"/>
      <c r="I29" s="57"/>
      <c r="J29" s="57"/>
      <c r="K29" s="58">
        <f>C26</f>
        <v>49499.396000000001</v>
      </c>
      <c r="L29" s="19"/>
      <c r="M29" s="19" t="b">
        <f>SUM(D29:K29)=C26</f>
        <v>1</v>
      </c>
      <c r="N29" s="19"/>
    </row>
    <row r="30" spans="1:14" ht="12.75" customHeight="1" x14ac:dyDescent="0.25">
      <c r="A30" s="82"/>
      <c r="B30" s="83"/>
      <c r="C30" s="84"/>
      <c r="D30" s="83"/>
      <c r="E30" s="83"/>
      <c r="F30" s="83"/>
      <c r="G30" s="83"/>
      <c r="H30" s="83"/>
      <c r="I30" s="83"/>
      <c r="J30" s="83"/>
      <c r="K30" s="85"/>
      <c r="L30" s="19"/>
      <c r="M30" s="19"/>
      <c r="N30" s="19"/>
    </row>
    <row r="31" spans="1:14" ht="18" customHeight="1" thickBot="1" x14ac:dyDescent="0.3">
      <c r="A31" s="86"/>
      <c r="B31" s="87">
        <f>SUM(B14:B30)</f>
        <v>1</v>
      </c>
      <c r="C31" s="88">
        <f>SUM(C14:C30)</f>
        <v>6465457.3560000006</v>
      </c>
      <c r="D31" s="89">
        <f>SUM(D14:D29)</f>
        <v>256697.25525000002</v>
      </c>
      <c r="E31" s="89">
        <f t="shared" ref="E31:K31" si="3">SUM(E14:E29)</f>
        <v>615202.56475000002</v>
      </c>
      <c r="F31" s="89">
        <f t="shared" si="3"/>
        <v>1003865.9762500001</v>
      </c>
      <c r="G31" s="89">
        <f t="shared" si="3"/>
        <v>1003865.9762500001</v>
      </c>
      <c r="H31" s="89">
        <f t="shared" si="3"/>
        <v>1003865.9762500001</v>
      </c>
      <c r="I31" s="89">
        <f t="shared" si="3"/>
        <v>1003865.9762500001</v>
      </c>
      <c r="J31" s="89">
        <f t="shared" si="3"/>
        <v>1003865.9762500001</v>
      </c>
      <c r="K31" s="90">
        <f t="shared" si="3"/>
        <v>574227.65474999999</v>
      </c>
      <c r="M31" s="19"/>
    </row>
    <row r="32" spans="1:14" ht="18" customHeight="1" x14ac:dyDescent="0.25">
      <c r="A32" s="91"/>
      <c r="B32" s="92"/>
      <c r="C32" s="93"/>
      <c r="D32" s="94">
        <f>D31/$C$31</f>
        <v>3.9702876550841794E-2</v>
      </c>
      <c r="E32" s="94">
        <f t="shared" ref="E32:K32" si="4">E31/$C$31</f>
        <v>9.5152211340329501E-2</v>
      </c>
      <c r="F32" s="94">
        <f t="shared" si="4"/>
        <v>0.15526604244298414</v>
      </c>
      <c r="G32" s="94">
        <f t="shared" si="4"/>
        <v>0.15526604244298414</v>
      </c>
      <c r="H32" s="94">
        <f t="shared" si="4"/>
        <v>0.15526604244298414</v>
      </c>
      <c r="I32" s="94">
        <f t="shared" si="4"/>
        <v>0.15526604244298414</v>
      </c>
      <c r="J32" s="94">
        <f t="shared" si="4"/>
        <v>0.15526604244298414</v>
      </c>
      <c r="K32" s="94">
        <f t="shared" si="4"/>
        <v>8.8814699893908E-2</v>
      </c>
    </row>
    <row r="33" spans="1:19" ht="18" customHeight="1" x14ac:dyDescent="0.25">
      <c r="A33" s="95"/>
      <c r="B33" s="96"/>
      <c r="C33" s="97"/>
      <c r="D33" s="98">
        <f>D31</f>
        <v>256697.25525000002</v>
      </c>
      <c r="E33" s="98">
        <f t="shared" ref="E33:K34" si="5">D33+E31</f>
        <v>871899.82000000007</v>
      </c>
      <c r="F33" s="98">
        <f t="shared" si="5"/>
        <v>1875765.7962500001</v>
      </c>
      <c r="G33" s="98">
        <f t="shared" si="5"/>
        <v>2879631.7725</v>
      </c>
      <c r="H33" s="98">
        <f t="shared" si="5"/>
        <v>3883497.7487500003</v>
      </c>
      <c r="I33" s="98">
        <f t="shared" si="5"/>
        <v>4887363.7250000006</v>
      </c>
      <c r="J33" s="98">
        <f t="shared" si="5"/>
        <v>5891229.7012500009</v>
      </c>
      <c r="K33" s="98">
        <f t="shared" si="5"/>
        <v>6465457.3560000006</v>
      </c>
    </row>
    <row r="34" spans="1:19" ht="18" customHeight="1" thickBot="1" x14ac:dyDescent="0.3">
      <c r="A34" s="99"/>
      <c r="B34" s="100"/>
      <c r="C34" s="101"/>
      <c r="D34" s="102">
        <f>D32</f>
        <v>3.9702876550841794E-2</v>
      </c>
      <c r="E34" s="102">
        <f>D34+E32</f>
        <v>0.13485508789117129</v>
      </c>
      <c r="F34" s="102">
        <f t="shared" si="5"/>
        <v>0.29012113033415543</v>
      </c>
      <c r="G34" s="102">
        <f t="shared" si="5"/>
        <v>0.44538717277713957</v>
      </c>
      <c r="H34" s="102">
        <f t="shared" si="5"/>
        <v>0.60065321522012372</v>
      </c>
      <c r="I34" s="102">
        <f t="shared" si="5"/>
        <v>0.75591925766310786</v>
      </c>
      <c r="J34" s="102">
        <f t="shared" si="5"/>
        <v>0.911185300106092</v>
      </c>
      <c r="K34" s="102">
        <f t="shared" si="5"/>
        <v>1</v>
      </c>
    </row>
    <row r="35" spans="1:19" s="11" customFormat="1" x14ac:dyDescent="0.25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4"/>
      <c r="L35" s="4"/>
      <c r="M35" s="4"/>
      <c r="N35" s="4"/>
      <c r="O35" s="4"/>
      <c r="P35" s="4"/>
      <c r="Q35" s="4"/>
      <c r="R35" s="4"/>
      <c r="S35" s="4"/>
    </row>
    <row r="37" spans="1:19" x14ac:dyDescent="0.25">
      <c r="C37" s="105"/>
      <c r="F37" s="106"/>
      <c r="G37" s="106"/>
      <c r="H37" s="106"/>
      <c r="I37" s="106"/>
      <c r="J37" s="106"/>
      <c r="K37" s="107"/>
      <c r="M37" s="108"/>
    </row>
    <row r="38" spans="1:19" x14ac:dyDescent="0.25">
      <c r="F38" s="106"/>
      <c r="G38" s="106"/>
      <c r="H38" s="106"/>
      <c r="I38" s="106"/>
      <c r="J38" s="106"/>
      <c r="K38" s="107"/>
      <c r="M38" s="108"/>
    </row>
    <row r="39" spans="1:19" x14ac:dyDescent="0.25">
      <c r="C39" s="109"/>
      <c r="D39" s="106"/>
      <c r="E39" s="106"/>
      <c r="F39" s="106"/>
      <c r="G39" s="106"/>
      <c r="H39" s="106"/>
      <c r="I39" s="106"/>
      <c r="J39" s="106"/>
      <c r="K39" s="106"/>
    </row>
    <row r="40" spans="1:19" x14ac:dyDescent="0.25">
      <c r="C40" s="110"/>
    </row>
    <row r="41" spans="1:19" x14ac:dyDescent="0.25">
      <c r="C41" s="111"/>
    </row>
    <row r="43" spans="1:19" x14ac:dyDescent="0.25">
      <c r="C43" s="105"/>
      <c r="D43" s="112"/>
      <c r="E43" s="113"/>
    </row>
    <row r="44" spans="1:19" x14ac:dyDescent="0.25">
      <c r="D44" s="112"/>
      <c r="E44" s="105"/>
    </row>
    <row r="47" spans="1:19" x14ac:dyDescent="0.25">
      <c r="C47" s="105"/>
    </row>
    <row r="48" spans="1:19" x14ac:dyDescent="0.25">
      <c r="C48" s="113"/>
    </row>
    <row r="49" spans="3:19" x14ac:dyDescent="0.25">
      <c r="C49" s="113"/>
    </row>
    <row r="50" spans="3:19" x14ac:dyDescent="0.25">
      <c r="C50" s="112"/>
    </row>
    <row r="51" spans="3:19" x14ac:dyDescent="0.25">
      <c r="C51" s="105"/>
    </row>
    <row r="52" spans="3:19" x14ac:dyDescent="0.25">
      <c r="C52" s="113"/>
      <c r="D52" s="112"/>
    </row>
    <row r="53" spans="3:19" x14ac:dyDescent="0.25">
      <c r="C53" s="105"/>
      <c r="D53" s="112"/>
    </row>
    <row r="54" spans="3:19" s="103" customFormat="1" x14ac:dyDescent="0.25">
      <c r="C54" s="105"/>
      <c r="D54" s="112"/>
      <c r="K54" s="104"/>
      <c r="L54" s="4"/>
      <c r="M54" s="4"/>
      <c r="N54" s="4"/>
      <c r="O54" s="4"/>
      <c r="P54" s="4"/>
      <c r="Q54" s="4"/>
      <c r="R54" s="4"/>
      <c r="S54" s="4"/>
    </row>
    <row r="55" spans="3:19" s="103" customFormat="1" x14ac:dyDescent="0.25">
      <c r="C55" s="105"/>
      <c r="D55" s="112"/>
      <c r="K55" s="104"/>
      <c r="L55" s="4"/>
      <c r="M55" s="4"/>
      <c r="N55" s="4"/>
      <c r="O55" s="4"/>
      <c r="P55" s="4"/>
      <c r="Q55" s="4"/>
      <c r="R55" s="4"/>
      <c r="S55" s="4"/>
    </row>
    <row r="56" spans="3:19" s="103" customFormat="1" x14ac:dyDescent="0.25">
      <c r="C56" s="105"/>
      <c r="D56" s="114"/>
      <c r="K56" s="104"/>
      <c r="L56" s="4"/>
      <c r="M56" s="4"/>
      <c r="N56" s="4"/>
      <c r="O56" s="4"/>
      <c r="P56" s="4"/>
      <c r="Q56" s="4"/>
      <c r="R56" s="4"/>
      <c r="S56" s="4"/>
    </row>
    <row r="57" spans="3:19" s="103" customFormat="1" x14ac:dyDescent="0.25">
      <c r="C57" s="105"/>
      <c r="K57" s="104"/>
      <c r="L57" s="4"/>
      <c r="M57" s="4"/>
      <c r="N57" s="4"/>
      <c r="O57" s="4"/>
      <c r="P57" s="4"/>
      <c r="Q57" s="4"/>
      <c r="R57" s="4"/>
      <c r="S57" s="4"/>
    </row>
    <row r="58" spans="3:19" s="103" customFormat="1" x14ac:dyDescent="0.25">
      <c r="C58" s="105"/>
      <c r="K58" s="104"/>
      <c r="L58" s="4"/>
      <c r="M58" s="4"/>
      <c r="N58" s="4"/>
      <c r="O58" s="4"/>
      <c r="P58" s="4"/>
      <c r="Q58" s="4"/>
      <c r="R58" s="4"/>
      <c r="S58" s="4"/>
    </row>
    <row r="59" spans="3:19" s="103" customFormat="1" x14ac:dyDescent="0.25">
      <c r="C59" s="105"/>
      <c r="D59" s="105"/>
      <c r="E59" s="112"/>
      <c r="K59" s="104"/>
      <c r="L59" s="4"/>
      <c r="M59" s="4"/>
      <c r="N59" s="4"/>
      <c r="O59" s="4"/>
      <c r="P59" s="4"/>
      <c r="Q59" s="4"/>
      <c r="R59" s="4"/>
      <c r="S59" s="4"/>
    </row>
    <row r="60" spans="3:19" s="103" customFormat="1" x14ac:dyDescent="0.25">
      <c r="C60" s="105"/>
      <c r="D60" s="105"/>
      <c r="E60" s="112"/>
      <c r="K60" s="104"/>
      <c r="L60" s="4"/>
      <c r="M60" s="4"/>
      <c r="N60" s="4"/>
      <c r="O60" s="4"/>
      <c r="P60" s="4"/>
      <c r="Q60" s="4"/>
      <c r="R60" s="4"/>
      <c r="S60" s="4"/>
    </row>
    <row r="61" spans="3:19" s="103" customFormat="1" x14ac:dyDescent="0.25">
      <c r="C61" s="105"/>
      <c r="D61" s="105"/>
      <c r="E61" s="112"/>
      <c r="K61" s="104"/>
      <c r="L61" s="4"/>
      <c r="M61" s="4"/>
      <c r="N61" s="4"/>
      <c r="O61" s="4"/>
      <c r="P61" s="4"/>
      <c r="Q61" s="4"/>
      <c r="R61" s="4"/>
      <c r="S61" s="4"/>
    </row>
    <row r="62" spans="3:19" s="103" customFormat="1" x14ac:dyDescent="0.25">
      <c r="C62" s="105"/>
      <c r="D62" s="105"/>
      <c r="E62" s="112"/>
      <c r="K62" s="104"/>
      <c r="L62" s="4"/>
      <c r="M62" s="4"/>
      <c r="N62" s="4"/>
      <c r="O62" s="4"/>
      <c r="P62" s="4"/>
      <c r="Q62" s="4"/>
      <c r="R62" s="4"/>
      <c r="S62" s="4"/>
    </row>
    <row r="63" spans="3:19" s="103" customFormat="1" x14ac:dyDescent="0.25">
      <c r="D63" s="105"/>
      <c r="K63" s="104"/>
      <c r="L63" s="4"/>
      <c r="M63" s="4"/>
      <c r="N63" s="4"/>
      <c r="O63" s="4"/>
      <c r="P63" s="4"/>
      <c r="Q63" s="4"/>
      <c r="R63" s="4"/>
      <c r="S63" s="4"/>
    </row>
    <row r="64" spans="3:19" s="103" customFormat="1" x14ac:dyDescent="0.25">
      <c r="D64" s="105"/>
      <c r="K64" s="104"/>
      <c r="L64" s="4"/>
      <c r="M64" s="4"/>
      <c r="N64" s="4"/>
      <c r="O64" s="4"/>
      <c r="P64" s="4"/>
      <c r="Q64" s="4"/>
      <c r="R64" s="4"/>
      <c r="S64" s="4"/>
    </row>
    <row r="65" spans="4:19" s="103" customFormat="1" x14ac:dyDescent="0.25">
      <c r="D65" s="105"/>
      <c r="K65" s="104"/>
      <c r="L65" s="4"/>
      <c r="M65" s="4"/>
      <c r="N65" s="4"/>
      <c r="O65" s="4"/>
      <c r="P65" s="4"/>
      <c r="Q65" s="4"/>
      <c r="R65" s="4"/>
      <c r="S65" s="4"/>
    </row>
    <row r="66" spans="4:19" s="103" customFormat="1" x14ac:dyDescent="0.25">
      <c r="D66" s="105"/>
      <c r="K66" s="104"/>
      <c r="L66" s="4"/>
      <c r="M66" s="4"/>
      <c r="N66" s="4"/>
      <c r="O66" s="4"/>
      <c r="P66" s="4"/>
      <c r="Q66" s="4"/>
      <c r="R66" s="4"/>
      <c r="S66" s="4"/>
    </row>
    <row r="67" spans="4:19" s="103" customFormat="1" x14ac:dyDescent="0.25">
      <c r="D67" s="105"/>
      <c r="K67" s="104"/>
      <c r="L67" s="4"/>
      <c r="M67" s="4"/>
      <c r="N67" s="4"/>
      <c r="O67" s="4"/>
      <c r="P67" s="4"/>
      <c r="Q67" s="4"/>
      <c r="R67" s="4"/>
      <c r="S67" s="4"/>
    </row>
    <row r="68" spans="4:19" s="103" customFormat="1" x14ac:dyDescent="0.25">
      <c r="D68" s="105"/>
      <c r="K68" s="104"/>
      <c r="L68" s="4"/>
      <c r="M68" s="4"/>
      <c r="N68" s="4"/>
      <c r="O68" s="4"/>
      <c r="P68" s="4"/>
      <c r="Q68" s="4"/>
      <c r="R68" s="4"/>
      <c r="S68" s="4"/>
    </row>
    <row r="69" spans="4:19" s="103" customFormat="1" x14ac:dyDescent="0.25">
      <c r="D69" s="105"/>
      <c r="K69" s="104"/>
      <c r="L69" s="4"/>
      <c r="M69" s="4"/>
      <c r="N69" s="4"/>
      <c r="O69" s="4"/>
      <c r="P69" s="4"/>
      <c r="Q69" s="4"/>
      <c r="R69" s="4"/>
      <c r="S69" s="4"/>
    </row>
    <row r="70" spans="4:19" s="103" customFormat="1" x14ac:dyDescent="0.25">
      <c r="D70" s="105"/>
      <c r="K70" s="104"/>
      <c r="L70" s="4"/>
      <c r="M70" s="4"/>
      <c r="N70" s="4"/>
      <c r="O70" s="4"/>
      <c r="P70" s="4"/>
      <c r="Q70" s="4"/>
      <c r="R70" s="4"/>
      <c r="S70" s="4"/>
    </row>
    <row r="71" spans="4:19" s="103" customFormat="1" x14ac:dyDescent="0.25">
      <c r="D71" s="105"/>
      <c r="K71" s="104"/>
      <c r="L71" s="4"/>
      <c r="M71" s="4"/>
      <c r="N71" s="4"/>
      <c r="O71" s="4"/>
      <c r="P71" s="4"/>
      <c r="Q71" s="4"/>
      <c r="R71" s="4"/>
      <c r="S71" s="4"/>
    </row>
    <row r="72" spans="4:19" s="103" customFormat="1" x14ac:dyDescent="0.25">
      <c r="D72" s="105"/>
      <c r="K72" s="104"/>
      <c r="L72" s="4"/>
      <c r="M72" s="4"/>
      <c r="N72" s="4"/>
      <c r="O72" s="4"/>
      <c r="P72" s="4"/>
      <c r="Q72" s="4"/>
      <c r="R72" s="4"/>
      <c r="S72" s="4"/>
    </row>
    <row r="73" spans="4:19" s="103" customFormat="1" x14ac:dyDescent="0.25">
      <c r="D73" s="105"/>
      <c r="K73" s="104"/>
      <c r="L73" s="4"/>
      <c r="M73" s="4"/>
      <c r="N73" s="4"/>
      <c r="O73" s="4"/>
      <c r="P73" s="4"/>
      <c r="Q73" s="4"/>
      <c r="R73" s="4"/>
      <c r="S73" s="4"/>
    </row>
  </sheetData>
  <mergeCells count="26">
    <mergeCell ref="A26:A28"/>
    <mergeCell ref="B26:B28"/>
    <mergeCell ref="C26:C29"/>
    <mergeCell ref="A32:C32"/>
    <mergeCell ref="A33:C33"/>
    <mergeCell ref="A34:C34"/>
    <mergeCell ref="A18:A20"/>
    <mergeCell ref="B18:B20"/>
    <mergeCell ref="C18:C21"/>
    <mergeCell ref="A22:A24"/>
    <mergeCell ref="B22:B24"/>
    <mergeCell ref="C22:C25"/>
    <mergeCell ref="A10:K10"/>
    <mergeCell ref="A12:A13"/>
    <mergeCell ref="B12:B13"/>
    <mergeCell ref="C12:C13"/>
    <mergeCell ref="D12:K12"/>
    <mergeCell ref="A14:A16"/>
    <mergeCell ref="B14:B16"/>
    <mergeCell ref="C14:C17"/>
    <mergeCell ref="A4:K4"/>
    <mergeCell ref="A5:K5"/>
    <mergeCell ref="A6:K6"/>
    <mergeCell ref="A7:K7"/>
    <mergeCell ref="A8:K8"/>
    <mergeCell ref="A9:K9"/>
  </mergeCells>
  <printOptions horizontalCentered="1"/>
  <pageMargins left="0.19685039370078741" right="0.19685039370078741" top="0.78740157480314965" bottom="0.98425196850393704" header="0.51181102362204722" footer="0.51181102362204722"/>
  <pageSetup paperSize="9" scale="69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Walison Francisco Gomes de Almeida</dc:creator>
  <cp:lastModifiedBy>Walison Francisco Gomes de Almeida</cp:lastModifiedBy>
  <dcterms:created xsi:type="dcterms:W3CDTF">2018-06-28T17:40:33Z</dcterms:created>
  <dcterms:modified xsi:type="dcterms:W3CDTF">2018-06-28T17:41:56Z</dcterms:modified>
</cp:coreProperties>
</file>